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Scope" state="visible" r:id="rId5"/>
    <sheet sheetId="3" name="Running costs" state="visible" r:id="rId6"/>
    <sheet sheetId="4" name="Compare quotes" state="visible" r:id="rId7"/>
  </sheets>
  <definedNames>
    <definedName name="_xlnm.Print_Titles" localSheetId="1">'Scope'!$1:$2</definedName>
    <definedName name="_xlnm.Print_Titles" localSheetId="2">'Running costs'!$6:$6</definedName>
    <definedName name="_xlnm.Print_Titles" localSheetId="3">'Compare quotes'!$4:$5</definedName>
  </definedNames>
  <calcPr calcId="171027" fullCalcOnLoad="1"/>
</workbook>
</file>

<file path=xl/sharedStrings.xml><?xml version="1.0" encoding="utf-8"?>
<sst xmlns="http://schemas.openxmlformats.org/spreadsheetml/2006/main" count="410" uniqueCount="254">
  <si>
    <t>Website scope worksheet</t>
  </si>
  <si>
    <t>Plan what your website needs, budget three years of running costs, and compare up to three agency quotes side by side.</t>
  </si>
  <si>
    <t>Free template by JIN Design: https://jin-design.com/resources/templates/website-scope-worksheet/</t>
  </si>
  <si>
    <t>How to use it</t>
  </si>
  <si>
    <t>Scope</t>
  </si>
  <si>
    <t>List every page and the layout (page type) it uses, then features, integrations and the content you will supply. Mark each one Must-have or Nice-to-have. The summary counts unique layouts for you.</t>
  </si>
  <si>
    <t>Same brief to everyone</t>
  </si>
  <si>
    <t>Send the Scope sheet to every agency you ask for a quote, so the quotes describe the same project.</t>
  </si>
  <si>
    <t>Running costs</t>
  </si>
  <si>
    <t>Type the one-off and yearly costs from the quote you are leaning towards. The sheet totals three years, with GST where a quote excludes it.</t>
  </si>
  <si>
    <t>Compare quotes</t>
  </si>
  <si>
    <t>Type each agency's itemised lines and yearly costs, then mark what is included. The sheet gives a three-year total for each.</t>
  </si>
  <si>
    <t>Decide</t>
  </si>
  <si>
    <t>Compare like for like first, then price, then fit: live work, process and support.</t>
  </si>
  <si>
    <t>Colour key</t>
  </si>
  <si>
    <t>Yellow cells</t>
  </si>
  <si>
    <t>Type here. The example rows are for a fictional business: overwrite or delete them.</t>
  </si>
  <si>
    <t>Grey cells</t>
  </si>
  <si>
    <t>Formulas. They update as you type.</t>
  </si>
  <si>
    <t>Good to know (checked 15 October 2026)</t>
  </si>
  <si>
    <t>No prices from us</t>
  </si>
  <si>
    <t>This worksheet has no prices from JIN Design or any agency. Type in the quotes you receive. Scope, not page count, decides the price.</t>
  </si>
  <si>
    <t>GST</t>
  </si>
  <si>
    <t>GST-registered businesses in Singapore charge GST, currently 9% (IRAS). Mark any quote that shows prices before GST, so totals compare like for like.</t>
  </si>
  <si>
    <t>Grants</t>
  </si>
  <si>
    <t>Enterprise Singapore stopped accepting new PSG, EDG and MRA applications on 29 September 2026 and moved to the EDGE Grant. PSG run by other agencies for their sectors moves to EDGE in phases from November 2026. Under EDGE, an e-commerce online shop from a pre-approved vendor can get up to 50% support for SMEs on software costs capped at S$5,000; GST and maintenance are not supported. Do not pay a deposit before you apply. Check enterprisesg.gov.sg for current rules.</t>
  </si>
  <si>
    <t>Domain, hosting or platform plan, email, paid apps or plugins and a care plan recur every year. They often go to several vendors, so list each one.</t>
  </si>
  <si>
    <t>Sources</t>
  </si>
  <si>
    <t>IRAS: current GST rate</t>
  </si>
  <si>
    <t>https://www.iras.gov.sg/taxes/goods-services-tax-(gst)/basics-of-gst/current-gst-rates</t>
  </si>
  <si>
    <t>Enterprise Singapore: EDGE Grant</t>
  </si>
  <si>
    <t>https://www.enterprisesg.gov.sg/financial-support/edge-grant</t>
  </si>
  <si>
    <t>EDGE: E-Commerce Online Shop (B2C)</t>
  </si>
  <si>
    <t>https://www.enterprisesg.gov.sg/financial-support/edge-grant/automation-and-digitalisation/single-function-solutions/e-commerce-online-shop</t>
  </si>
  <si>
    <t>Guide: how much does a website cost in Singapore?</t>
  </si>
  <si>
    <t>https://jin-design.com/blog/website-cost-singapore/</t>
  </si>
  <si>
    <t>Free to use and adapt for your own projects. © JIN Design, jin-design.com</t>
  </si>
  <si>
    <t>Website scope</t>
  </si>
  <si>
    <t>What the site must do, every page and the layout it uses, features and integrations, and the content you will supply.</t>
  </si>
  <si>
    <t>A. Project basics</t>
  </si>
  <si>
    <t>Business name</t>
  </si>
  <si>
    <t>Example Roastery Pte Ltd (fictional)</t>
  </si>
  <si>
    <t>Main goal of the website</t>
  </si>
  <si>
    <t>Sell coffee online and grow monthly subscriptions</t>
  </si>
  <si>
    <t>Who visits, and what they need</t>
  </si>
  <si>
    <t>Home brewers in Singapore buying beans; cafes asking about wholesale</t>
  </si>
  <si>
    <t>Launch date that matters</t>
  </si>
  <si>
    <t>Before the year-end gifting season</t>
  </si>
  <si>
    <t>Platform preference</t>
  </si>
  <si>
    <t>Shopify or WooCommerce; open to advice</t>
  </si>
  <si>
    <t>Who will update the site</t>
  </si>
  <si>
    <t>Owner adds products and edits prices every week</t>
  </si>
  <si>
    <t>Current website or shop</t>
  </si>
  <si>
    <t>Marketplace shops only, no website of our own</t>
  </si>
  <si>
    <t>Old pages to move or redirect</t>
  </si>
  <si>
    <t>None</t>
  </si>
  <si>
    <t>Languages</t>
  </si>
  <si>
    <t>English</t>
  </si>
  <si>
    <t>B. Pages: one row per page, or per group of pages that share a layout</t>
  </si>
  <si>
    <t>#</t>
  </si>
  <si>
    <t>Page</t>
  </si>
  <si>
    <t>Page type (layout)</t>
  </si>
  <si>
    <t>Priority</t>
  </si>
  <si>
    <t>Copy written by</t>
  </si>
  <si>
    <t>Photos from</t>
  </si>
  <si>
    <t>Notes</t>
  </si>
  <si>
    <t>New layout? (formula)</t>
  </si>
  <si>
    <t>Home</t>
  </si>
  <si>
    <t>Must-have</t>
  </si>
  <si>
    <t>Agency</t>
  </si>
  <si>
    <t>Us</t>
  </si>
  <si>
    <t>Hero with best sellers and subscription offer</t>
  </si>
  <si>
    <t>Shop all</t>
  </si>
  <si>
    <t>Collection</t>
  </si>
  <si>
    <t>Filters by roast and origin</t>
  </si>
  <si>
    <t>Coffee beans</t>
  </si>
  <si>
    <t/>
  </si>
  <si>
    <t>Drip bags</t>
  </si>
  <si>
    <t>Product pages (about 40)</t>
  </si>
  <si>
    <t>Product</t>
  </si>
  <si>
    <t>Grind and size options on each</t>
  </si>
  <si>
    <t>Subscription</t>
  </si>
  <si>
    <t>Landing</t>
  </si>
  <si>
    <t>Explains plans, links to app</t>
  </si>
  <si>
    <t>Cart and checkout</t>
  </si>
  <si>
    <t>Checkout</t>
  </si>
  <si>
    <t>Platform default, brand styling</t>
  </si>
  <si>
    <t>Our story</t>
  </si>
  <si>
    <t>Content</t>
  </si>
  <si>
    <t>Agency interviews the founder</t>
  </si>
  <si>
    <t>Brewing guides</t>
  </si>
  <si>
    <t>Article list</t>
  </si>
  <si>
    <t>Nice-to-have</t>
  </si>
  <si>
    <t>Can launch later</t>
  </si>
  <si>
    <t>Brewing guide article</t>
  </si>
  <si>
    <t>Article</t>
  </si>
  <si>
    <t>Owner drafts, agency edits</t>
  </si>
  <si>
    <t>Wholesale enquiries</t>
  </si>
  <si>
    <t>Form page</t>
  </si>
  <si>
    <t>For cafes and offices</t>
  </si>
  <si>
    <t>FAQ</t>
  </si>
  <si>
    <t>Shipping, freshness, returns</t>
  </si>
  <si>
    <t>Contact</t>
  </si>
  <si>
    <t>Privacy policy</t>
  </si>
  <si>
    <t>Legal</t>
  </si>
  <si>
    <t>From our legal adviser</t>
  </si>
  <si>
    <t>Terms of sale</t>
  </si>
  <si>
    <t>C. Features and integrations</t>
  </si>
  <si>
    <t>Feature</t>
  </si>
  <si>
    <t>System or product used</t>
  </si>
  <si>
    <t>Online payments</t>
  </si>
  <si>
    <t>Payment provider (PayNow and cards)</t>
  </si>
  <si>
    <t>Confirm fees with the provider</t>
  </si>
  <si>
    <t>Local delivery rates</t>
  </si>
  <si>
    <t>Platform shipping settings</t>
  </si>
  <si>
    <t>Flat rate, free above a set order value</t>
  </si>
  <si>
    <t>Coffee subscriptions</t>
  </si>
  <si>
    <t>Subscription app</t>
  </si>
  <si>
    <t>Monthly app fee is a running cost</t>
  </si>
  <si>
    <t>Orders into accounting</t>
  </si>
  <si>
    <t>Our accounting software (name it)</t>
  </si>
  <si>
    <t>Daily sync of orders and payouts</t>
  </si>
  <si>
    <t>Newsletter sign-up</t>
  </si>
  <si>
    <t>Email marketing tool</t>
  </si>
  <si>
    <t>Consent wording under the PDPA</t>
  </si>
  <si>
    <t>Product reviews</t>
  </si>
  <si>
    <t>Reviews app</t>
  </si>
  <si>
    <t>Wholesale form to CRM</t>
  </si>
  <si>
    <t>CRM (name it)</t>
  </si>
  <si>
    <t>Email only is fine at launch</t>
  </si>
  <si>
    <t>WhatsApp click-to-chat</t>
  </si>
  <si>
    <t>WhatsApp Business</t>
  </si>
  <si>
    <t>Tracked as a conversion</t>
  </si>
  <si>
    <t>GA4 and conversion tracking</t>
  </si>
  <si>
    <t>Google Analytics 4, Search Console</t>
  </si>
  <si>
    <t>Purchases, sign-ups, WhatsApp clicks</t>
  </si>
  <si>
    <t>D. Content you will supply</t>
  </si>
  <si>
    <t>Content item</t>
  </si>
  <si>
    <t>Supplied by</t>
  </si>
  <si>
    <t>Needed by</t>
  </si>
  <si>
    <t>Status</t>
  </si>
  <si>
    <t>Product names, descriptions and options (spreadsheet)</t>
  </si>
  <si>
    <t>Before build starts</t>
  </si>
  <si>
    <t>In progress</t>
  </si>
  <si>
    <t>Product photos</t>
  </si>
  <si>
    <t>Ready</t>
  </si>
  <si>
    <t>Logo, colours and fonts</t>
  </si>
  <si>
    <t>At kick-off</t>
  </si>
  <si>
    <t>Our story copy</t>
  </si>
  <si>
    <t>Design stage</t>
  </si>
  <si>
    <t>Not started</t>
  </si>
  <si>
    <t>After launch</t>
  </si>
  <si>
    <t>Privacy policy and terms</t>
  </si>
  <si>
    <t>Before launch</t>
  </si>
  <si>
    <t>E. Summary: what the agencies will price</t>
  </si>
  <si>
    <t>Pages or page groups listed</t>
  </si>
  <si>
    <t>Unique page types (layouts)</t>
  </si>
  <si>
    <t>Must-have pages</t>
  </si>
  <si>
    <t>Nice-to-have pages</t>
  </si>
  <si>
    <t>Pages where the agency writes the copy</t>
  </si>
  <si>
    <t>Features and integrations: must-have</t>
  </si>
  <si>
    <t>Features and integrations: nice-to-have</t>
  </si>
  <si>
    <t>Content items not ready yet</t>
  </si>
  <si>
    <t>Running costs over three years</t>
  </si>
  <si>
    <t>Type each cost from your quotes and providers. One-off costs count in year 1 only; monthly bills count 12 times a year.</t>
  </si>
  <si>
    <t>GST rate (IRAS, checked October 2026)</t>
  </si>
  <si>
    <t>Cost line</t>
  </si>
  <si>
    <t>Supplier</t>
  </si>
  <si>
    <t>Billed</t>
  </si>
  <si>
    <t>Amount per bill (S$)</t>
  </si>
  <si>
    <t>Bills a year</t>
  </si>
  <si>
    <t>Year 1</t>
  </si>
  <si>
    <t>Year 2</t>
  </si>
  <si>
    <t>Year 3</t>
  </si>
  <si>
    <t>Excludes GST?</t>
  </si>
  <si>
    <t>3-year total incl. GST</t>
  </si>
  <si>
    <t>ONE-OFF</t>
  </si>
  <si>
    <t>Website design and build (agency quote)</t>
  </si>
  <si>
    <t>One-off</t>
  </si>
  <si>
    <t>Yes</t>
  </si>
  <si>
    <t>Type the total from the quote</t>
  </si>
  <si>
    <t>Photography or images</t>
  </si>
  <si>
    <t>If quoted separately</t>
  </si>
  <si>
    <t>Content entry or migration</t>
  </si>
  <si>
    <t>Other one-off</t>
  </si>
  <si>
    <t>EVERY YEAR</t>
  </si>
  <si>
    <t>Domain renewal (.sg or .com.sg)</t>
  </si>
  <si>
    <t>Domain registrar</t>
  </si>
  <si>
    <t>Yearly</t>
  </si>
  <si>
    <t>Keep it in your company's name</t>
  </si>
  <si>
    <t>Hosting or platform plan</t>
  </si>
  <si>
    <t>Platform provider</t>
  </si>
  <si>
    <t>Plan fee from the provider's own pricing page; check monthly or yearly billing</t>
  </si>
  <si>
    <t>Business email</t>
  </si>
  <si>
    <t>Monthly</t>
  </si>
  <si>
    <t>Per user: multiply by the number of users</t>
  </si>
  <si>
    <t>Paid apps, plugins or themes</t>
  </si>
  <si>
    <t>e.g. subscriptions and reviews apps</t>
  </si>
  <si>
    <t>Care and maintenance plan</t>
  </si>
  <si>
    <t>Updates, backups, fixes, small changes</t>
  </si>
  <si>
    <t>SSL certificate (if not included)</t>
  </si>
  <si>
    <t>Often included with hosting</t>
  </si>
  <si>
    <t>Other yearly</t>
  </si>
  <si>
    <t>Totals</t>
  </si>
  <si>
    <t>Year 1 includes every one-off cost. The 3-year total adds GST only to lines marked "Excludes GST? Yes". Payment fees per order are not included: check them with your payment provider.</t>
  </si>
  <si>
    <t>Compare up to three website quotes</t>
  </si>
  <si>
    <t>Type each agency's itemised lines. Leave a line empty if it is not in the quote, and note it under "What is included".</t>
  </si>
  <si>
    <t>Agency A</t>
  </si>
  <si>
    <t>Agency B</t>
  </si>
  <si>
    <t>Agency C</t>
  </si>
  <si>
    <t>Agency name</t>
  </si>
  <si>
    <t>Unique page layouts included</t>
  </si>
  <si>
    <t>Rounds of changes per stage</t>
  </si>
  <si>
    <t>Timeline (weeks)</t>
  </si>
  <si>
    <t>One-off costs (S$)</t>
  </si>
  <si>
    <t>Discovery, sitemap and wireframes</t>
  </si>
  <si>
    <t>Design (unique layouts)</t>
  </si>
  <si>
    <t>Build and development</t>
  </si>
  <si>
    <t>Copywriting</t>
  </si>
  <si>
    <t>Integrations (name each in Notes)</t>
  </si>
  <si>
    <t>Ecommerce set-up (products, shipping, payments)</t>
  </si>
  <si>
    <t>Extra languages</t>
  </si>
  <si>
    <t>Migration: URL mapping and redirects</t>
  </si>
  <si>
    <t>Tracking set-up (GA4, conversions)</t>
  </si>
  <si>
    <t>Testing, training and launch</t>
  </si>
  <si>
    <t>One-off subtotal</t>
  </si>
  <si>
    <t>Running costs per year (S$)</t>
  </si>
  <si>
    <t>Domain renewal</t>
  </si>
  <si>
    <t>Monthly plan x 12</t>
  </si>
  <si>
    <t>Running costs per year</t>
  </si>
  <si>
    <t>Three-year total</t>
  </si>
  <si>
    <t>Prices exclude GST?</t>
  </si>
  <si>
    <t>No</t>
  </si>
  <si>
    <t>Yes adds GST to the one-off and running costs in that column. Check the GST on third-party bills, such as a platform plan, separately.</t>
  </si>
  <si>
    <t>Three-year total (one-off + 3 x yearly), incl. GST</t>
  </si>
  <si>
    <t>What is included</t>
  </si>
  <si>
    <t>Check in every quote</t>
  </si>
  <si>
    <t>Copywriting for the pages you listed</t>
  </si>
  <si>
    <t>Unclear</t>
  </si>
  <si>
    <t>Domain, hosting and accounts in your company's name</t>
  </si>
  <si>
    <t>You own the site, code and content</t>
  </si>
  <si>
    <t>Plan for old URLs and redirects</t>
  </si>
  <si>
    <t>GA4 and conversion tracking at launch</t>
  </si>
  <si>
    <t>PDPA consent wording on forms</t>
  </si>
  <si>
    <t>Testing on phones and browsers</t>
  </si>
  <si>
    <t>Training for your team</t>
  </si>
  <si>
    <t>Care plan with a stated response time</t>
  </si>
  <si>
    <t>Written list of exclusions</t>
  </si>
  <si>
    <t>Payment milestones and what you get at each</t>
  </si>
  <si>
    <t>Pre-approved EDGE package (online shops only)</t>
  </si>
  <si>
    <t>Included (Yes)</t>
  </si>
  <si>
    <t>To ask about (Unclear)</t>
  </si>
  <si>
    <t>Email the agency about each one</t>
  </si>
  <si>
    <t>The Yes, No and Unclear answers above are an example for a fictional business. Replace them with what each quote actually says.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</si>
</sst>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quot;#,##0.00;-&quot;S$&quot;#,##0.00;&quot;-&quot;"/>
  </numFmts>
  <fonts count="14" x14ac:knownFonts="1">
    <font>
      <color theme="1"/>
      <family val="2"/>
      <scheme val="minor"/>
      <sz val="11"/>
      <name val="Calibri"/>
    </font>
    <font>
      <b/>
      <color rgb="FF0B0B0C"/>
      <sz val="18"/>
      <name val="Arial"/>
    </font>
    <font>
      <color rgb="FF6B6B6B"/>
      <sz val="10"/>
      <name val="Arial"/>
    </font>
    <font>
      <u/>
      <color rgb="FFFF6A13"/>
      <sz val="10"/>
      <name val="Arial"/>
    </font>
    <font>
      <b/>
      <color rgb="FFFFFFFF"/>
      <sz val="11"/>
      <name val="Arial"/>
    </font>
    <font>
      <b/>
      <color rgb="FFFF6A13"/>
      <sz val="10"/>
      <name val="Arial"/>
    </font>
    <font>
      <b/>
      <color rgb="FF0B0B0C"/>
      <sz val="10"/>
      <name val="Arial"/>
    </font>
    <font>
      <color rgb="FF0B0B0C"/>
      <sz val="10"/>
      <name val="Arial"/>
    </font>
    <font>
      <u/>
      <color rgb="FFFF6A13"/>
      <sz val="9"/>
      <name val="Arial"/>
    </font>
    <font>
      <color rgb="FF6B6B6B"/>
      <sz val="9"/>
      <name val="Arial"/>
    </font>
    <font>
      <b/>
      <color rgb="FF0B0B0C"/>
      <sz val="9"/>
      <name val="Arial"/>
    </font>
    <font>
      <b/>
      <color rgb="FF6B6B6B"/>
      <sz val="9"/>
      <name val="Arial"/>
    </font>
    <font>
      <color rgb="FF0B0B0C"/>
      <sz val="9"/>
      <name val="Arial"/>
    </font>
    <font>
      <b/>
      <color rgb="FF0B0B0C"/>
      <sz val="11"/>
      <name val="Arial"/>
    </font>
  </fonts>
  <fills count="8">
    <fill>
      <patternFill patternType="none"/>
    </fill>
    <fill>
      <patternFill patternType="gray125"/>
    </fill>
    <fill>
      <patternFill patternType="solid">
        <fgColor rgb="FF0B0B0C"/>
      </patternFill>
    </fill>
    <fill>
      <patternFill patternType="solid">
        <fgColor rgb="FFFFFFFF"/>
      </patternFill>
    </fill>
    <fill>
      <patternFill patternType="solid">
        <fgColor rgb="FFFFF6D6"/>
      </patternFill>
    </fill>
    <fill>
      <patternFill patternType="solid">
        <fgColor rgb="FFEDEBE7"/>
      </patternFill>
    </fill>
    <fill>
      <patternFill patternType="solid">
        <fgColor rgb="FFF6F3EE"/>
      </patternFill>
    </fill>
    <fill>
      <patternFill patternType="solid">
        <fgColor rgb="FFFF6A13"/>
      </patternFill>
    </fill>
  </fills>
  <borders count="3">
    <border>
      <left/>
      <right/>
      <top/>
      <bottom/>
      <diagonal/>
    </border>
    <border>
      <left style="thin">
        <color rgb="FFD9D5CF"/>
      </left>
      <right style="thin">
        <color rgb="FFD9D5CF"/>
      </right>
      <top style="thin">
        <color rgb="FFD9D5CF"/>
      </top>
      <bottom style="thin">
        <color rgb="FFD9D5CF"/>
      </bottom>
      <diagonal/>
    </border>
    <border>
      <left style="thin">
        <color rgb="FFD9D5CF"/>
      </left>
      <right style="thin">
        <color rgb="FFD9D5CF"/>
      </right>
      <top style="thin">
        <color rgb="FFD9D5CF"/>
      </top>
      <bottom style="medium">
        <color rgb="FFFF6A13"/>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2" borderId="0" xfId="0" applyFont="1" applyFill="1" applyAlignment="1">
      <alignment vertical="center" indent="1"/>
    </xf>
    <xf numFmtId="0" fontId="5" fillId="3" borderId="1" xfId="0" applyFont="1" applyFill="1" applyBorder="1" applyAlignment="1">
      <alignment horizontal="center" vertical="top" wrapText="1"/>
    </xf>
    <xf numFmtId="0" fontId="6" fillId="3" borderId="1" xfId="0" applyFont="1" applyFill="1" applyBorder="1" applyAlignment="1">
      <alignment vertical="top" wrapText="1"/>
    </xf>
    <xf numFmtId="0" fontId="7" fillId="3" borderId="1" xfId="0" applyFont="1" applyFill="1" applyBorder="1" applyAlignment="1">
      <alignment vertical="top" wrapText="1"/>
    </xf>
    <xf numFmtId="0" fontId="6" fillId="4" borderId="1" xfId="0" applyFont="1" applyFill="1" applyBorder="1" applyAlignment="1">
      <alignment vertical="top" wrapText="1"/>
    </xf>
    <xf numFmtId="0" fontId="6" fillId="5" borderId="1" xfId="0" applyFont="1" applyFill="1" applyBorder="1" applyAlignment="1">
      <alignment vertical="top" wrapText="1"/>
    </xf>
    <xf numFmtId="0" fontId="8" fillId="3" borderId="1" xfId="0" applyFont="1" applyFill="1" applyBorder="1" applyAlignment="1">
      <alignment vertical="top" wrapText="1"/>
    </xf>
    <xf numFmtId="0" fontId="9" fillId="0" borderId="0" xfId="0" applyFont="1"/>
    <xf numFmtId="0" fontId="7" fillId="4" borderId="1" xfId="0" applyFont="1" applyFill="1" applyBorder="1" applyAlignment="1">
      <alignment vertical="top" wrapText="1"/>
    </xf>
    <xf numFmtId="0" fontId="10" fillId="6" borderId="2" xfId="0" applyFont="1" applyFill="1" applyBorder="1" applyAlignment="1">
      <alignment vertical="center" wrapText="1"/>
    </xf>
    <xf numFmtId="0" fontId="2" fillId="3" borderId="1" xfId="0" applyFont="1" applyFill="1" applyBorder="1" applyAlignment="1">
      <alignment horizontal="center" vertical="top" wrapText="1"/>
    </xf>
    <xf numFmtId="1" fontId="6" fillId="5" borderId="1" xfId="0" applyNumberFormat="1" applyFont="1" applyFill="1" applyBorder="1" applyAlignment="1">
      <alignment horizontal="center" vertical="top" wrapText="1"/>
    </xf>
    <xf numFmtId="9" fontId="7" fillId="4" borderId="1" xfId="0" applyNumberFormat="1" applyFont="1" applyFill="1" applyBorder="1" applyAlignment="1">
      <alignment horizontal="center" vertical="top" wrapText="1"/>
    </xf>
    <xf numFmtId="0" fontId="11" fillId="6" borderId="0" xfId="0" applyFont="1" applyFill="1"/>
    <xf numFmtId="0" fontId="7" fillId="4" borderId="1" xfId="0" applyFont="1" applyFill="1" applyBorder="1" applyAlignment="1">
      <alignment horizontal="center" vertical="top" wrapText="1"/>
    </xf>
    <xf numFmtId="164" fontId="7" fillId="4" borderId="1" xfId="0" applyNumberFormat="1" applyFont="1" applyFill="1" applyBorder="1" applyAlignment="1">
      <alignment vertical="top" wrapText="1"/>
    </xf>
    <xf numFmtId="164" fontId="6" fillId="5" borderId="1" xfId="0" applyNumberFormat="1" applyFont="1" applyFill="1" applyBorder="1" applyAlignment="1">
      <alignment vertical="top" wrapText="1"/>
    </xf>
    <xf numFmtId="0" fontId="12" fillId="4" borderId="1" xfId="0" applyFont="1" applyFill="1" applyBorder="1" applyAlignment="1">
      <alignment vertical="top" wrapText="1"/>
    </xf>
    <xf numFmtId="164" fontId="13" fillId="7" borderId="1" xfId="0" applyNumberFormat="1" applyFont="1" applyFill="1" applyBorder="1" applyAlignment="1">
      <alignment vertical="top" wrapText="1"/>
    </xf>
    <xf numFmtId="0" fontId="9" fillId="0" borderId="0" xfId="0" applyFont="1" applyAlignment="1">
      <alignment wrapText="1"/>
    </xf>
    <xf numFmtId="1" fontId="7" fillId="4" borderId="1" xfId="0" applyNumberFormat="1" applyFont="1" applyFill="1" applyBorder="1" applyAlignment="1">
      <alignment horizontal="center" vertical="top" wrapText="1"/>
    </xf>
    <xf numFmtId="164" fontId="6" fillId="7" borderId="1" xfId="0" applyNumberFormat="1" applyFont="1" applyFill="1" applyBorder="1" applyAlignment="1">
      <alignment vertical="top" wrapText="1"/>
    </xf>
    <xf numFmtId="0" fontId="6" fillId="5" borderId="1" xfId="0" applyFont="1" applyFill="1" applyBorder="1" applyAlignment="1">
      <alignment horizontal="center" vertical="top" wrapText="1"/>
    </xf>
    <xf numFmtId="0" fontId="10" fillId="5" borderId="1" xfId="0" applyFont="1" applyFill="1" applyBorder="1" applyAlignment="1">
      <alignment vertical="top" wrapText="1"/>
    </xf>
  </cellXfs>
  <cellStyles count="1">
    <cellStyle name="Normal" xfId="0" builtinId="0"/>
  </cellStyles>
  <dxfs count="6">
    <dxf>
      <fill>
        <patternFill patternType="solid">
          <fgColor rgb="FFDDF3E2"/>
        </patternFill>
      </fill>
    </dxf>
    <dxf>
      <fill>
        <patternFill patternType="solid">
          <fgColor rgb="FFFFEFC7"/>
        </patternFill>
      </fill>
    </dxf>
    <dxf>
      <fill>
        <patternFill patternType="solid">
          <fgColor rgb="FFFBE0DC"/>
        </patternFill>
      </fill>
    </dxf>
    <dxf>
      <fill>
        <patternFill patternType="solid">
          <fgColor rgb="FFDDF3E2"/>
        </patternFill>
      </fill>
    </dxf>
    <dxf>
      <fill>
        <patternFill patternType="solid">
          <fgColor rgb="FFFBE0DC"/>
        </patternFill>
      </fill>
    </dxf>
    <dxf>
      <fill>
        <patternFill patternType="solid">
          <fgColor rgb="FFFFEF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jin-design.com/resources/templates/website-scope-worksheet/" TargetMode="External"/><Relationship Id="rId2" Type="http://schemas.openxmlformats.org/officeDocument/2006/relationships/hyperlink" Target="https://www.iras.gov.sg/taxes/goods-services-tax-(gst)/basics-of-gst/current-gst-rates" TargetMode="External"/><Relationship Id="rId3" Type="http://schemas.openxmlformats.org/officeDocument/2006/relationships/hyperlink" Target="https://www.enterprisesg.gov.sg/financial-support/edge-grant" TargetMode="External"/><Relationship Id="rId4" Type="http://schemas.openxmlformats.org/officeDocument/2006/relationships/hyperlink" Target="https://www.enterprisesg.gov.sg/financial-support/edge-grant/automation-and-digitalisation/single-function-solutions/e-commerce-online-shop" TargetMode="External"/><Relationship Id="rId5" Type="http://schemas.openxmlformats.org/officeDocument/2006/relationships/hyperlink" Target="https://jin-design.com/blog/website-cost-singapo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C29"/>
  <sheetViews>
    <sheetView workbookViewId="0" showGridLines="0"/>
  </sheetViews>
  <sheetFormatPr defaultRowHeight="18" outlineLevelRow="0" outlineLevelCol="0" x14ac:dyDescent="55" customHeight="1"/>
  <cols>
    <col min="1" max="1" width="4" customWidth="1"/>
    <col min="2" max="2" width="30" customWidth="1"/>
    <col min="3" max="3" width="74" customWidth="1"/>
  </cols>
  <sheetData>
    <row r="1" ht="30" customHeight="1" spans="1:3" x14ac:dyDescent="0.25">
      <c r="A1" s="1" t="s">
        <v>0</v>
      </c>
      <c r="B1" s="1"/>
      <c r="C1" s="1"/>
    </row>
    <row r="2" ht="30" customHeight="1" spans="1:3" x14ac:dyDescent="0.25">
      <c r="A2" s="2" t="s">
        <v>1</v>
      </c>
      <c r="B2" s="2"/>
      <c r="C2" s="2"/>
    </row>
    <row r="4" spans="2:3" x14ac:dyDescent="0.25">
      <c r="B4" s="3" t="s">
        <v>2</v>
      </c>
      <c r="C4" s="3"/>
    </row>
    <row r="6" ht="22" customHeight="1" spans="1:3" x14ac:dyDescent="0.25">
      <c r="A6" s="4" t="s">
        <v>3</v>
      </c>
      <c r="B6" s="4"/>
      <c r="C6" s="4"/>
    </row>
    <row r="7" ht="32" customHeight="1" spans="1:3" x14ac:dyDescent="0.25">
      <c r="A7" s="5">
        <v>1</v>
      </c>
      <c r="B7" s="6" t="s">
        <v>4</v>
      </c>
      <c r="C7" s="7" t="s">
        <v>5</v>
      </c>
    </row>
    <row r="8" ht="32" customHeight="1" spans="1:3" x14ac:dyDescent="0.25">
      <c r="A8" s="5">
        <v>2</v>
      </c>
      <c r="B8" s="6" t="s">
        <v>6</v>
      </c>
      <c r="C8" s="7" t="s">
        <v>7</v>
      </c>
    </row>
    <row r="9" ht="32" customHeight="1" spans="1:3" x14ac:dyDescent="0.25">
      <c r="A9" s="5">
        <v>3</v>
      </c>
      <c r="B9" s="6" t="s">
        <v>8</v>
      </c>
      <c r="C9" s="7" t="s">
        <v>9</v>
      </c>
    </row>
    <row r="10" ht="32" customHeight="1" spans="1:3" x14ac:dyDescent="0.25">
      <c r="A10" s="5">
        <v>4</v>
      </c>
      <c r="B10" s="6" t="s">
        <v>10</v>
      </c>
      <c r="C10" s="7" t="s">
        <v>11</v>
      </c>
    </row>
    <row r="11" ht="32" customHeight="1" spans="1:3" x14ac:dyDescent="0.25">
      <c r="A11" s="5">
        <v>5</v>
      </c>
      <c r="B11" s="6" t="s">
        <v>12</v>
      </c>
      <c r="C11" s="7" t="s">
        <v>13</v>
      </c>
    </row>
    <row r="13" ht="22" customHeight="1" spans="1:3" x14ac:dyDescent="0.25">
      <c r="A13" s="4" t="s">
        <v>14</v>
      </c>
      <c r="B13" s="4"/>
      <c r="C13" s="4"/>
    </row>
    <row r="14" spans="2:3" x14ac:dyDescent="0.25">
      <c r="B14" s="8" t="s">
        <v>15</v>
      </c>
      <c r="C14" s="7" t="s">
        <v>16</v>
      </c>
    </row>
    <row r="15" spans="2:3" x14ac:dyDescent="0.25">
      <c r="B15" s="9" t="s">
        <v>17</v>
      </c>
      <c r="C15" s="7" t="s">
        <v>18</v>
      </c>
    </row>
    <row r="17" ht="22" customHeight="1" spans="1:3" x14ac:dyDescent="0.25">
      <c r="A17" s="4" t="s">
        <v>19</v>
      </c>
      <c r="B17" s="4"/>
      <c r="C17" s="4"/>
    </row>
    <row r="18" ht="32" customHeight="1" spans="2:3" x14ac:dyDescent="0.25">
      <c r="B18" s="6" t="s">
        <v>20</v>
      </c>
      <c r="C18" s="7" t="s">
        <v>21</v>
      </c>
    </row>
    <row r="19" ht="32" customHeight="1" spans="2:3" x14ac:dyDescent="0.25">
      <c r="B19" s="6" t="s">
        <v>22</v>
      </c>
      <c r="C19" s="7" t="s">
        <v>23</v>
      </c>
    </row>
    <row r="20" ht="84" customHeight="1" spans="2:3" x14ac:dyDescent="0.25">
      <c r="B20" s="6" t="s">
        <v>24</v>
      </c>
      <c r="C20" s="7" t="s">
        <v>25</v>
      </c>
    </row>
    <row r="21" ht="32" customHeight="1" spans="2:3" x14ac:dyDescent="0.25">
      <c r="B21" s="6" t="s">
        <v>8</v>
      </c>
      <c r="C21" s="7" t="s">
        <v>26</v>
      </c>
    </row>
    <row r="23" ht="22" customHeight="1" spans="1:3" x14ac:dyDescent="0.25">
      <c r="A23" s="4" t="s">
        <v>27</v>
      </c>
      <c r="B23" s="4"/>
      <c r="C23" s="4"/>
    </row>
    <row r="24" spans="2:3" x14ac:dyDescent="0.25">
      <c r="B24" s="7" t="s">
        <v>28</v>
      </c>
      <c r="C24" s="10" t="s">
        <v>29</v>
      </c>
    </row>
    <row r="25" spans="2:3" x14ac:dyDescent="0.25">
      <c r="B25" s="7" t="s">
        <v>30</v>
      </c>
      <c r="C25" s="10" t="s">
        <v>31</v>
      </c>
    </row>
    <row r="26" spans="2:3" x14ac:dyDescent="0.25">
      <c r="B26" s="7" t="s">
        <v>32</v>
      </c>
      <c r="C26" s="10" t="s">
        <v>33</v>
      </c>
    </row>
    <row r="27" spans="2:3" x14ac:dyDescent="0.25">
      <c r="B27" s="7" t="s">
        <v>34</v>
      </c>
      <c r="C27" s="10" t="s">
        <v>35</v>
      </c>
    </row>
    <row r="29" spans="2:3" x14ac:dyDescent="0.25">
      <c r="B29" s="11" t="s">
        <v>36</v>
      </c>
      <c r="C29" s="11"/>
    </row>
  </sheetData>
  <mergeCells count="8">
    <mergeCell ref="A1:C1"/>
    <mergeCell ref="A2:C2"/>
    <mergeCell ref="B4:C4"/>
    <mergeCell ref="A6:C6"/>
    <mergeCell ref="A13:C13"/>
    <mergeCell ref="A17:C17"/>
    <mergeCell ref="A23:C23"/>
    <mergeCell ref="B29:C29"/>
  </mergeCells>
  <hyperlinks>
    <hyperlink ref="B4" r:id="rId1"/>
    <hyperlink ref="C24" r:id="rId2"/>
    <hyperlink ref="C25" r:id="rId3"/>
    <hyperlink ref="C26" r:id="rId4"/>
    <hyperlink ref="C27" r:id="rId5"/>
  </hyperlinks>
  <pageMargins left="0.4" right="0.4" top="0.5" bottom="0.6" header="0.2" footer="0.3"/>
  <pageSetup paperSize="9" orientation="portrait" horizontalDpi="4294967295" verticalDpi="4294967295" scale="100" fitToWidth="1" fitToHeight="0"/>
  <headerFooter>
    <oddFooter>&amp;L&amp;8Website scope worksheet by JIN Design&amp;R&amp;8jin-design.com/resources/templates/website-scope-worksheet/</oddFooter>
    <evenFooter>&amp;L&amp;8Website scope worksheet by JIN Design&amp;R&amp;8jin-design.com/resources/templates/website-scope-worksheet/</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I86"/>
  <sheetViews>
    <sheetView workbookViewId="0" showGridLines="0">
      <pane ySplit="2" topLeftCell="A3" activePane="bottomLeft" state="frozen"/>
      <selection pane="bottomLeft"/>
    </sheetView>
  </sheetViews>
  <sheetFormatPr defaultRowHeight="18" outlineLevelRow="0" outlineLevelCol="0" x14ac:dyDescent="55" customHeight="1"/>
  <cols>
    <col min="1" max="1" width="5" customWidth="1"/>
    <col min="2" max="2" width="30" customWidth="1"/>
    <col min="3" max="3" width="16" customWidth="1"/>
    <col min="4" max="4" width="15" customWidth="1"/>
    <col min="5" max="6" width="14" customWidth="1"/>
    <col min="7" max="7" width="13" customWidth="1"/>
    <col min="8" max="8" width="34" customWidth="1"/>
    <col min="9" max="9" width="11" customWidth="1"/>
  </cols>
  <sheetData>
    <row r="1" ht="30" customHeight="1" spans="1:9" x14ac:dyDescent="0.25">
      <c r="A1" s="1" t="s">
        <v>37</v>
      </c>
      <c r="B1" s="1"/>
      <c r="C1" s="1"/>
      <c r="D1" s="1"/>
      <c r="E1" s="1"/>
      <c r="F1" s="1"/>
      <c r="G1" s="1"/>
      <c r="H1" s="1"/>
      <c r="I1" s="1"/>
    </row>
    <row r="2" ht="30" customHeight="1" spans="1:9" x14ac:dyDescent="0.25">
      <c r="A2" s="2" t="s">
        <v>38</v>
      </c>
      <c r="B2" s="2"/>
      <c r="C2" s="2"/>
      <c r="D2" s="2"/>
      <c r="E2" s="2"/>
      <c r="F2" s="2"/>
      <c r="G2" s="2"/>
      <c r="H2" s="2"/>
      <c r="I2" s="2"/>
    </row>
    <row r="4" ht="22" customHeight="1" spans="1:9" x14ac:dyDescent="0.25">
      <c r="A4" s="4" t="s">
        <v>39</v>
      </c>
      <c r="B4" s="4"/>
      <c r="C4" s="4"/>
      <c r="D4" s="4"/>
      <c r="E4" s="4"/>
      <c r="F4" s="4"/>
      <c r="G4" s="4"/>
      <c r="H4" s="4"/>
      <c r="I4" s="4"/>
    </row>
    <row r="5" spans="1:9" x14ac:dyDescent="0.25">
      <c r="A5" s="6" t="s">
        <v>40</v>
      </c>
      <c r="B5" s="6"/>
      <c r="C5" s="12" t="s">
        <v>41</v>
      </c>
      <c r="D5" s="12"/>
      <c r="E5" s="12"/>
      <c r="F5" s="12"/>
      <c r="G5" s="12"/>
      <c r="H5" s="12"/>
      <c r="I5" s="12"/>
    </row>
    <row r="6" spans="1:9" x14ac:dyDescent="0.25">
      <c r="A6" s="6" t="s">
        <v>42</v>
      </c>
      <c r="B6" s="6"/>
      <c r="C6" s="12" t="s">
        <v>43</v>
      </c>
      <c r="D6" s="12"/>
      <c r="E6" s="12"/>
      <c r="F6" s="12"/>
      <c r="G6" s="12"/>
      <c r="H6" s="12"/>
      <c r="I6" s="12"/>
    </row>
    <row r="7" spans="1:9" x14ac:dyDescent="0.25">
      <c r="A7" s="6" t="s">
        <v>44</v>
      </c>
      <c r="B7" s="6"/>
      <c r="C7" s="12" t="s">
        <v>45</v>
      </c>
      <c r="D7" s="12"/>
      <c r="E7" s="12"/>
      <c r="F7" s="12"/>
      <c r="G7" s="12"/>
      <c r="H7" s="12"/>
      <c r="I7" s="12"/>
    </row>
    <row r="8" spans="1:9" x14ac:dyDescent="0.25">
      <c r="A8" s="6" t="s">
        <v>46</v>
      </c>
      <c r="B8" s="6"/>
      <c r="C8" s="12" t="s">
        <v>47</v>
      </c>
      <c r="D8" s="12"/>
      <c r="E8" s="12"/>
      <c r="F8" s="12"/>
      <c r="G8" s="12"/>
      <c r="H8" s="12"/>
      <c r="I8" s="12"/>
    </row>
    <row r="9" spans="1:9" x14ac:dyDescent="0.25">
      <c r="A9" s="6" t="s">
        <v>48</v>
      </c>
      <c r="B9" s="6"/>
      <c r="C9" s="12" t="s">
        <v>49</v>
      </c>
      <c r="D9" s="12"/>
      <c r="E9" s="12"/>
      <c r="F9" s="12"/>
      <c r="G9" s="12"/>
      <c r="H9" s="12"/>
      <c r="I9" s="12"/>
    </row>
    <row r="10" spans="1:9" x14ac:dyDescent="0.25">
      <c r="A10" s="6" t="s">
        <v>50</v>
      </c>
      <c r="B10" s="6"/>
      <c r="C10" s="12" t="s">
        <v>51</v>
      </c>
      <c r="D10" s="12"/>
      <c r="E10" s="12"/>
      <c r="F10" s="12"/>
      <c r="G10" s="12"/>
      <c r="H10" s="12"/>
      <c r="I10" s="12"/>
    </row>
    <row r="11" spans="1:9" x14ac:dyDescent="0.25">
      <c r="A11" s="6" t="s">
        <v>52</v>
      </c>
      <c r="B11" s="6"/>
      <c r="C11" s="12" t="s">
        <v>53</v>
      </c>
      <c r="D11" s="12"/>
      <c r="E11" s="12"/>
      <c r="F11" s="12"/>
      <c r="G11" s="12"/>
      <c r="H11" s="12"/>
      <c r="I11" s="12"/>
    </row>
    <row r="12" spans="1:9" x14ac:dyDescent="0.25">
      <c r="A12" s="6" t="s">
        <v>54</v>
      </c>
      <c r="B12" s="6"/>
      <c r="C12" s="12" t="s">
        <v>55</v>
      </c>
      <c r="D12" s="12"/>
      <c r="E12" s="12"/>
      <c r="F12" s="12"/>
      <c r="G12" s="12"/>
      <c r="H12" s="12"/>
      <c r="I12" s="12"/>
    </row>
    <row r="13" spans="1:9" x14ac:dyDescent="0.25">
      <c r="A13" s="6" t="s">
        <v>56</v>
      </c>
      <c r="B13" s="6"/>
      <c r="C13" s="12" t="s">
        <v>57</v>
      </c>
      <c r="D13" s="12"/>
      <c r="E13" s="12"/>
      <c r="F13" s="12"/>
      <c r="G13" s="12"/>
      <c r="H13" s="12"/>
      <c r="I13" s="12"/>
    </row>
    <row r="15" ht="22" customHeight="1" spans="1:9" x14ac:dyDescent="0.25">
      <c r="A15" s="4" t="s">
        <v>58</v>
      </c>
      <c r="B15" s="4"/>
      <c r="C15" s="4"/>
      <c r="D15" s="4"/>
      <c r="E15" s="4"/>
      <c r="F15" s="4"/>
      <c r="G15" s="4"/>
      <c r="H15" s="4"/>
      <c r="I15" s="4"/>
    </row>
    <row r="16" ht="30" customHeight="1" spans="1:9" x14ac:dyDescent="0.25">
      <c r="A16" s="13" t="s">
        <v>59</v>
      </c>
      <c r="B16" s="13" t="s">
        <v>60</v>
      </c>
      <c r="C16" s="13" t="s">
        <v>61</v>
      </c>
      <c r="D16" s="13" t="s">
        <v>62</v>
      </c>
      <c r="E16" s="13" t="s">
        <v>63</v>
      </c>
      <c r="F16" s="13" t="s">
        <v>64</v>
      </c>
      <c r="G16" s="13" t="s">
        <v>56</v>
      </c>
      <c r="H16" s="13" t="s">
        <v>65</v>
      </c>
      <c r="I16" s="13" t="s">
        <v>66</v>
      </c>
    </row>
    <row r="17" spans="1:9" x14ac:dyDescent="0.25">
      <c r="A17" s="14">
        <v>1</v>
      </c>
      <c r="B17" s="12" t="s">
        <v>67</v>
      </c>
      <c r="C17" s="12" t="s">
        <v>67</v>
      </c>
      <c r="D17" s="12" t="s">
        <v>68</v>
      </c>
      <c r="E17" s="12" t="s">
        <v>69</v>
      </c>
      <c r="F17" s="12" t="s">
        <v>70</v>
      </c>
      <c r="G17" s="12" t="s">
        <v>57</v>
      </c>
      <c r="H17" s="12" t="s">
        <v>71</v>
      </c>
      <c r="I17" s="15">
        <f>IF(C17="","",IF(COUNTIF(C$17:C17,C17)=1,1,0))</f>
        <v>1</v>
      </c>
    </row>
    <row r="18" spans="1:9" x14ac:dyDescent="0.25">
      <c r="A18" s="14">
        <v>2</v>
      </c>
      <c r="B18" s="12" t="s">
        <v>72</v>
      </c>
      <c r="C18" s="12" t="s">
        <v>73</v>
      </c>
      <c r="D18" s="12" t="s">
        <v>68</v>
      </c>
      <c r="E18" s="12" t="s">
        <v>70</v>
      </c>
      <c r="F18" s="12" t="s">
        <v>70</v>
      </c>
      <c r="G18" s="12" t="s">
        <v>57</v>
      </c>
      <c r="H18" s="12" t="s">
        <v>74</v>
      </c>
      <c r="I18" s="15">
        <f>IF(C18="","",IF(COUNTIF(C$17:C18,C18)=1,1,0))</f>
        <v>1</v>
      </c>
    </row>
    <row r="19" spans="1:9" x14ac:dyDescent="0.25">
      <c r="A19" s="14">
        <v>3</v>
      </c>
      <c r="B19" s="12" t="s">
        <v>75</v>
      </c>
      <c r="C19" s="12" t="s">
        <v>73</v>
      </c>
      <c r="D19" s="12" t="s">
        <v>68</v>
      </c>
      <c r="E19" s="12" t="s">
        <v>70</v>
      </c>
      <c r="F19" s="12" t="s">
        <v>70</v>
      </c>
      <c r="G19" s="12" t="s">
        <v>57</v>
      </c>
      <c r="H19" s="12" t="s">
        <v>76</v>
      </c>
      <c r="I19" s="15">
        <f>IF(C19="","",IF(COUNTIF(C$17:C19,C19)=1,1,0))</f>
        <v>0</v>
      </c>
    </row>
    <row r="20" spans="1:9" x14ac:dyDescent="0.25">
      <c r="A20" s="14">
        <v>4</v>
      </c>
      <c r="B20" s="12" t="s">
        <v>77</v>
      </c>
      <c r="C20" s="12" t="s">
        <v>73</v>
      </c>
      <c r="D20" s="12" t="s">
        <v>68</v>
      </c>
      <c r="E20" s="12" t="s">
        <v>70</v>
      </c>
      <c r="F20" s="12" t="s">
        <v>70</v>
      </c>
      <c r="G20" s="12" t="s">
        <v>57</v>
      </c>
      <c r="H20" s="12" t="s">
        <v>76</v>
      </c>
      <c r="I20" s="15">
        <f>IF(C20="","",IF(COUNTIF(C$17:C20,C20)=1,1,0))</f>
        <v>0</v>
      </c>
    </row>
    <row r="21" spans="1:9" x14ac:dyDescent="0.25">
      <c r="A21" s="14">
        <v>5</v>
      </c>
      <c r="B21" s="12" t="s">
        <v>78</v>
      </c>
      <c r="C21" s="12" t="s">
        <v>79</v>
      </c>
      <c r="D21" s="12" t="s">
        <v>68</v>
      </c>
      <c r="E21" s="12" t="s">
        <v>70</v>
      </c>
      <c r="F21" s="12" t="s">
        <v>70</v>
      </c>
      <c r="G21" s="12" t="s">
        <v>57</v>
      </c>
      <c r="H21" s="12" t="s">
        <v>80</v>
      </c>
      <c r="I21" s="15">
        <f>IF(C21="","",IF(COUNTIF(C$17:C21,C21)=1,1,0))</f>
        <v>1</v>
      </c>
    </row>
    <row r="22" spans="1:9" x14ac:dyDescent="0.25">
      <c r="A22" s="14">
        <v>6</v>
      </c>
      <c r="B22" s="12" t="s">
        <v>81</v>
      </c>
      <c r="C22" s="12" t="s">
        <v>82</v>
      </c>
      <c r="D22" s="12" t="s">
        <v>68</v>
      </c>
      <c r="E22" s="12" t="s">
        <v>69</v>
      </c>
      <c r="F22" s="12" t="s">
        <v>70</v>
      </c>
      <c r="G22" s="12" t="s">
        <v>57</v>
      </c>
      <c r="H22" s="12" t="s">
        <v>83</v>
      </c>
      <c r="I22" s="15">
        <f>IF(C22="","",IF(COUNTIF(C$17:C22,C22)=1,1,0))</f>
        <v>1</v>
      </c>
    </row>
    <row r="23" spans="1:9" x14ac:dyDescent="0.25">
      <c r="A23" s="14">
        <v>7</v>
      </c>
      <c r="B23" s="12" t="s">
        <v>84</v>
      </c>
      <c r="C23" s="12" t="s">
        <v>85</v>
      </c>
      <c r="D23" s="12" t="s">
        <v>68</v>
      </c>
      <c r="E23" s="12" t="s">
        <v>69</v>
      </c>
      <c r="F23" s="12" t="s">
        <v>76</v>
      </c>
      <c r="G23" s="12" t="s">
        <v>57</v>
      </c>
      <c r="H23" s="12" t="s">
        <v>86</v>
      </c>
      <c r="I23" s="15">
        <f>IF(C23="","",IF(COUNTIF(C$17:C23,C23)=1,1,0))</f>
        <v>1</v>
      </c>
    </row>
    <row r="24" spans="1:9" x14ac:dyDescent="0.25">
      <c r="A24" s="14">
        <v>8</v>
      </c>
      <c r="B24" s="12" t="s">
        <v>87</v>
      </c>
      <c r="C24" s="12" t="s">
        <v>88</v>
      </c>
      <c r="D24" s="12" t="s">
        <v>68</v>
      </c>
      <c r="E24" s="12" t="s">
        <v>69</v>
      </c>
      <c r="F24" s="12" t="s">
        <v>70</v>
      </c>
      <c r="G24" s="12" t="s">
        <v>57</v>
      </c>
      <c r="H24" s="12" t="s">
        <v>89</v>
      </c>
      <c r="I24" s="15">
        <f>IF(C24="","",IF(COUNTIF(C$17:C24,C24)=1,1,0))</f>
        <v>1</v>
      </c>
    </row>
    <row r="25" spans="1:9" x14ac:dyDescent="0.25">
      <c r="A25" s="14">
        <v>9</v>
      </c>
      <c r="B25" s="12" t="s">
        <v>90</v>
      </c>
      <c r="C25" s="12" t="s">
        <v>91</v>
      </c>
      <c r="D25" s="12" t="s">
        <v>92</v>
      </c>
      <c r="E25" s="12" t="s">
        <v>70</v>
      </c>
      <c r="F25" s="12" t="s">
        <v>70</v>
      </c>
      <c r="G25" s="12" t="s">
        <v>57</v>
      </c>
      <c r="H25" s="12" t="s">
        <v>93</v>
      </c>
      <c r="I25" s="15">
        <f>IF(C25="","",IF(COUNTIF(C$17:C25,C25)=1,1,0))</f>
        <v>1</v>
      </c>
    </row>
    <row r="26" spans="1:9" x14ac:dyDescent="0.25">
      <c r="A26" s="14">
        <v>10</v>
      </c>
      <c r="B26" s="12" t="s">
        <v>94</v>
      </c>
      <c r="C26" s="12" t="s">
        <v>95</v>
      </c>
      <c r="D26" s="12" t="s">
        <v>92</v>
      </c>
      <c r="E26" s="12" t="s">
        <v>70</v>
      </c>
      <c r="F26" s="12" t="s">
        <v>70</v>
      </c>
      <c r="G26" s="12" t="s">
        <v>57</v>
      </c>
      <c r="H26" s="12" t="s">
        <v>96</v>
      </c>
      <c r="I26" s="15">
        <f>IF(C26="","",IF(COUNTIF(C$17:C26,C26)=1,1,0))</f>
        <v>1</v>
      </c>
    </row>
    <row r="27" spans="1:9" x14ac:dyDescent="0.25">
      <c r="A27" s="14">
        <v>11</v>
      </c>
      <c r="B27" s="12" t="s">
        <v>97</v>
      </c>
      <c r="C27" s="12" t="s">
        <v>98</v>
      </c>
      <c r="D27" s="12" t="s">
        <v>68</v>
      </c>
      <c r="E27" s="12" t="s">
        <v>69</v>
      </c>
      <c r="F27" s="12" t="s">
        <v>70</v>
      </c>
      <c r="G27" s="12" t="s">
        <v>57</v>
      </c>
      <c r="H27" s="12" t="s">
        <v>99</v>
      </c>
      <c r="I27" s="15">
        <f>IF(C27="","",IF(COUNTIF(C$17:C27,C27)=1,1,0))</f>
        <v>1</v>
      </c>
    </row>
    <row r="28" spans="1:9" x14ac:dyDescent="0.25">
      <c r="A28" s="14">
        <v>12</v>
      </c>
      <c r="B28" s="12" t="s">
        <v>100</v>
      </c>
      <c r="C28" s="12" t="s">
        <v>88</v>
      </c>
      <c r="D28" s="12" t="s">
        <v>68</v>
      </c>
      <c r="E28" s="12" t="s">
        <v>70</v>
      </c>
      <c r="F28" s="12" t="s">
        <v>76</v>
      </c>
      <c r="G28" s="12" t="s">
        <v>57</v>
      </c>
      <c r="H28" s="12" t="s">
        <v>101</v>
      </c>
      <c r="I28" s="15">
        <f>IF(C28="","",IF(COUNTIF(C$17:C28,C28)=1,1,0))</f>
        <v>0</v>
      </c>
    </row>
    <row r="29" spans="1:9" x14ac:dyDescent="0.25">
      <c r="A29" s="14">
        <v>13</v>
      </c>
      <c r="B29" s="12" t="s">
        <v>102</v>
      </c>
      <c r="C29" s="12" t="s">
        <v>98</v>
      </c>
      <c r="D29" s="12" t="s">
        <v>68</v>
      </c>
      <c r="E29" s="12" t="s">
        <v>69</v>
      </c>
      <c r="F29" s="12" t="s">
        <v>76</v>
      </c>
      <c r="G29" s="12" t="s">
        <v>57</v>
      </c>
      <c r="H29" s="12" t="s">
        <v>76</v>
      </c>
      <c r="I29" s="15">
        <f>IF(C29="","",IF(COUNTIF(C$17:C29,C29)=1,1,0))</f>
        <v>0</v>
      </c>
    </row>
    <row r="30" spans="1:9" x14ac:dyDescent="0.25">
      <c r="A30" s="14">
        <v>14</v>
      </c>
      <c r="B30" s="12" t="s">
        <v>103</v>
      </c>
      <c r="C30" s="12" t="s">
        <v>104</v>
      </c>
      <c r="D30" s="12" t="s">
        <v>68</v>
      </c>
      <c r="E30" s="12" t="s">
        <v>70</v>
      </c>
      <c r="F30" s="12" t="s">
        <v>76</v>
      </c>
      <c r="G30" s="12" t="s">
        <v>57</v>
      </c>
      <c r="H30" s="12" t="s">
        <v>105</v>
      </c>
      <c r="I30" s="15">
        <f>IF(C30="","",IF(COUNTIF(C$17:C30,C30)=1,1,0))</f>
        <v>1</v>
      </c>
    </row>
    <row r="31" spans="1:9" x14ac:dyDescent="0.25">
      <c r="A31" s="14">
        <v>15</v>
      </c>
      <c r="B31" s="12" t="s">
        <v>106</v>
      </c>
      <c r="C31" s="12" t="s">
        <v>104</v>
      </c>
      <c r="D31" s="12" t="s">
        <v>68</v>
      </c>
      <c r="E31" s="12" t="s">
        <v>70</v>
      </c>
      <c r="F31" s="12" t="s">
        <v>76</v>
      </c>
      <c r="G31" s="12" t="s">
        <v>57</v>
      </c>
      <c r="H31" s="12" t="s">
        <v>105</v>
      </c>
      <c r="I31" s="15">
        <f>IF(C31="","",IF(COUNTIF(C$17:C31,C31)=1,1,0))</f>
        <v>0</v>
      </c>
    </row>
    <row r="32" spans="1:9" x14ac:dyDescent="0.25">
      <c r="A32" s="14">
        <v>16</v>
      </c>
      <c r="B32" s="12"/>
      <c r="C32" s="12"/>
      <c r="D32" s="12"/>
      <c r="E32" s="12"/>
      <c r="F32" s="12"/>
      <c r="G32" s="12"/>
      <c r="H32" s="12"/>
      <c r="I32" s="15" t="str">
        <f>IF(C32="","",IF(COUNTIF(C$17:C32,C32)=1,1,0))</f>
        <v/>
      </c>
    </row>
    <row r="33" spans="1:9" x14ac:dyDescent="0.25">
      <c r="A33" s="14">
        <v>17</v>
      </c>
      <c r="B33" s="12"/>
      <c r="C33" s="12"/>
      <c r="D33" s="12"/>
      <c r="E33" s="12"/>
      <c r="F33" s="12"/>
      <c r="G33" s="12"/>
      <c r="H33" s="12"/>
      <c r="I33" s="15" t="str">
        <f>IF(C33="","",IF(COUNTIF(C$17:C33,C33)=1,1,0))</f>
        <v/>
      </c>
    </row>
    <row r="34" spans="1:9" x14ac:dyDescent="0.25">
      <c r="A34" s="14">
        <v>18</v>
      </c>
      <c r="B34" s="12"/>
      <c r="C34" s="12"/>
      <c r="D34" s="12"/>
      <c r="E34" s="12"/>
      <c r="F34" s="12"/>
      <c r="G34" s="12"/>
      <c r="H34" s="12"/>
      <c r="I34" s="15" t="str">
        <f>IF(C34="","",IF(COUNTIF(C$17:C34,C34)=1,1,0))</f>
        <v/>
      </c>
    </row>
    <row r="35" spans="1:9" x14ac:dyDescent="0.25">
      <c r="A35" s="14">
        <v>19</v>
      </c>
      <c r="B35" s="12"/>
      <c r="C35" s="12"/>
      <c r="D35" s="12"/>
      <c r="E35" s="12"/>
      <c r="F35" s="12"/>
      <c r="G35" s="12"/>
      <c r="H35" s="12"/>
      <c r="I35" s="15" t="str">
        <f>IF(C35="","",IF(COUNTIF(C$17:C35,C35)=1,1,0))</f>
        <v/>
      </c>
    </row>
    <row r="36" spans="1:9" x14ac:dyDescent="0.25">
      <c r="A36" s="14">
        <v>20</v>
      </c>
      <c r="B36" s="12"/>
      <c r="C36" s="12"/>
      <c r="D36" s="12"/>
      <c r="E36" s="12"/>
      <c r="F36" s="12"/>
      <c r="G36" s="12"/>
      <c r="H36" s="12"/>
      <c r="I36" s="15" t="str">
        <f>IF(C36="","",IF(COUNTIF(C$17:C36,C36)=1,1,0))</f>
        <v/>
      </c>
    </row>
    <row r="37" spans="1:9" x14ac:dyDescent="0.25">
      <c r="A37" s="14">
        <v>21</v>
      </c>
      <c r="B37" s="12"/>
      <c r="C37" s="12"/>
      <c r="D37" s="12"/>
      <c r="E37" s="12"/>
      <c r="F37" s="12"/>
      <c r="G37" s="12"/>
      <c r="H37" s="12"/>
      <c r="I37" s="15" t="str">
        <f>IF(C37="","",IF(COUNTIF(C$17:C37,C37)=1,1,0))</f>
        <v/>
      </c>
    </row>
    <row r="38" spans="1:9" x14ac:dyDescent="0.25">
      <c r="A38" s="14">
        <v>22</v>
      </c>
      <c r="B38" s="12"/>
      <c r="C38" s="12"/>
      <c r="D38" s="12"/>
      <c r="E38" s="12"/>
      <c r="F38" s="12"/>
      <c r="G38" s="12"/>
      <c r="H38" s="12"/>
      <c r="I38" s="15" t="str">
        <f>IF(C38="","",IF(COUNTIF(C$17:C38,C38)=1,1,0))</f>
        <v/>
      </c>
    </row>
    <row r="39" spans="1:9" x14ac:dyDescent="0.25">
      <c r="A39" s="14">
        <v>23</v>
      </c>
      <c r="B39" s="12"/>
      <c r="C39" s="12"/>
      <c r="D39" s="12"/>
      <c r="E39" s="12"/>
      <c r="F39" s="12"/>
      <c r="G39" s="12"/>
      <c r="H39" s="12"/>
      <c r="I39" s="15" t="str">
        <f>IF(C39="","",IF(COUNTIF(C$17:C39,C39)=1,1,0))</f>
        <v/>
      </c>
    </row>
    <row r="40" spans="1:9" x14ac:dyDescent="0.25">
      <c r="A40" s="14">
        <v>24</v>
      </c>
      <c r="B40" s="12"/>
      <c r="C40" s="12"/>
      <c r="D40" s="12"/>
      <c r="E40" s="12"/>
      <c r="F40" s="12"/>
      <c r="G40" s="12"/>
      <c r="H40" s="12"/>
      <c r="I40" s="15" t="str">
        <f>IF(C40="","",IF(COUNTIF(C$17:C40,C40)=1,1,0))</f>
        <v/>
      </c>
    </row>
    <row r="41" spans="1:9" x14ac:dyDescent="0.25">
      <c r="A41" s="14">
        <v>25</v>
      </c>
      <c r="B41" s="12"/>
      <c r="C41" s="12"/>
      <c r="D41" s="12"/>
      <c r="E41" s="12"/>
      <c r="F41" s="12"/>
      <c r="G41" s="12"/>
      <c r="H41" s="12"/>
      <c r="I41" s="15" t="str">
        <f>IF(C41="","",IF(COUNTIF(C$17:C41,C41)=1,1,0))</f>
        <v/>
      </c>
    </row>
    <row r="42" spans="1:9" x14ac:dyDescent="0.25">
      <c r="A42" s="14">
        <v>26</v>
      </c>
      <c r="B42" s="12"/>
      <c r="C42" s="12"/>
      <c r="D42" s="12"/>
      <c r="E42" s="12"/>
      <c r="F42" s="12"/>
      <c r="G42" s="12"/>
      <c r="H42" s="12"/>
      <c r="I42" s="15" t="str">
        <f>IF(C42="","",IF(COUNTIF(C$17:C42,C42)=1,1,0))</f>
        <v/>
      </c>
    </row>
    <row r="43" spans="1:9" x14ac:dyDescent="0.25">
      <c r="A43" s="14">
        <v>27</v>
      </c>
      <c r="B43" s="12"/>
      <c r="C43" s="12"/>
      <c r="D43" s="12"/>
      <c r="E43" s="12"/>
      <c r="F43" s="12"/>
      <c r="G43" s="12"/>
      <c r="H43" s="12"/>
      <c r="I43" s="15" t="str">
        <f>IF(C43="","",IF(COUNTIF(C$17:C43,C43)=1,1,0))</f>
        <v/>
      </c>
    </row>
    <row r="44" spans="1:9" x14ac:dyDescent="0.25">
      <c r="A44" s="14">
        <v>28</v>
      </c>
      <c r="B44" s="12"/>
      <c r="C44" s="12"/>
      <c r="D44" s="12"/>
      <c r="E44" s="12"/>
      <c r="F44" s="12"/>
      <c r="G44" s="12"/>
      <c r="H44" s="12"/>
      <c r="I44" s="15" t="str">
        <f>IF(C44="","",IF(COUNTIF(C$17:C44,C44)=1,1,0))</f>
        <v/>
      </c>
    </row>
    <row r="45" spans="1:9" x14ac:dyDescent="0.25">
      <c r="A45" s="14">
        <v>29</v>
      </c>
      <c r="B45" s="12"/>
      <c r="C45" s="12"/>
      <c r="D45" s="12"/>
      <c r="E45" s="12"/>
      <c r="F45" s="12"/>
      <c r="G45" s="12"/>
      <c r="H45" s="12"/>
      <c r="I45" s="15" t="str">
        <f>IF(C45="","",IF(COUNTIF(C$17:C45,C45)=1,1,0))</f>
        <v/>
      </c>
    </row>
    <row r="46" spans="1:9" x14ac:dyDescent="0.25">
      <c r="A46" s="14">
        <v>30</v>
      </c>
      <c r="B46" s="12"/>
      <c r="C46" s="12"/>
      <c r="D46" s="12"/>
      <c r="E46" s="12"/>
      <c r="F46" s="12"/>
      <c r="G46" s="12"/>
      <c r="H46" s="12"/>
      <c r="I46" s="15" t="str">
        <f>IF(C46="","",IF(COUNTIF(C$17:C46,C46)=1,1,0))</f>
        <v/>
      </c>
    </row>
    <row r="48" ht="22" customHeight="1" spans="1:9" x14ac:dyDescent="0.25">
      <c r="A48" s="4" t="s">
        <v>107</v>
      </c>
      <c r="B48" s="4"/>
      <c r="C48" s="4"/>
      <c r="D48" s="4"/>
      <c r="E48" s="4"/>
      <c r="F48" s="4"/>
      <c r="G48" s="4"/>
      <c r="H48" s="4"/>
      <c r="I48" s="4"/>
    </row>
    <row r="49" ht="30" customHeight="1" spans="1:9" x14ac:dyDescent="0.25">
      <c r="A49" s="13" t="s">
        <v>59</v>
      </c>
      <c r="B49" s="13" t="s">
        <v>108</v>
      </c>
      <c r="C49" s="13" t="s">
        <v>109</v>
      </c>
      <c r="D49" s="13"/>
      <c r="E49" s="13"/>
      <c r="F49" s="13" t="s">
        <v>62</v>
      </c>
      <c r="G49" s="13" t="s">
        <v>65</v>
      </c>
      <c r="H49" s="13"/>
      <c r="I49" s="13"/>
    </row>
    <row r="50" spans="1:9" x14ac:dyDescent="0.25">
      <c r="A50" s="14">
        <v>1</v>
      </c>
      <c r="B50" s="12" t="s">
        <v>110</v>
      </c>
      <c r="C50" s="12" t="s">
        <v>111</v>
      </c>
      <c r="D50" s="12"/>
      <c r="E50" s="12"/>
      <c r="F50" s="12" t="s">
        <v>68</v>
      </c>
      <c r="G50" s="12" t="s">
        <v>112</v>
      </c>
      <c r="H50" s="12"/>
      <c r="I50" s="12"/>
    </row>
    <row r="51" spans="1:9" x14ac:dyDescent="0.25">
      <c r="A51" s="14">
        <v>2</v>
      </c>
      <c r="B51" s="12" t="s">
        <v>113</v>
      </c>
      <c r="C51" s="12" t="s">
        <v>114</v>
      </c>
      <c r="D51" s="12"/>
      <c r="E51" s="12"/>
      <c r="F51" s="12" t="s">
        <v>68</v>
      </c>
      <c r="G51" s="12" t="s">
        <v>115</v>
      </c>
      <c r="H51" s="12"/>
      <c r="I51" s="12"/>
    </row>
    <row r="52" spans="1:9" x14ac:dyDescent="0.25">
      <c r="A52" s="14">
        <v>3</v>
      </c>
      <c r="B52" s="12" t="s">
        <v>116</v>
      </c>
      <c r="C52" s="12" t="s">
        <v>117</v>
      </c>
      <c r="D52" s="12"/>
      <c r="E52" s="12"/>
      <c r="F52" s="12" t="s">
        <v>68</v>
      </c>
      <c r="G52" s="12" t="s">
        <v>118</v>
      </c>
      <c r="H52" s="12"/>
      <c r="I52" s="12"/>
    </row>
    <row r="53" spans="1:9" x14ac:dyDescent="0.25">
      <c r="A53" s="14">
        <v>4</v>
      </c>
      <c r="B53" s="12" t="s">
        <v>119</v>
      </c>
      <c r="C53" s="12" t="s">
        <v>120</v>
      </c>
      <c r="D53" s="12"/>
      <c r="E53" s="12"/>
      <c r="F53" s="12" t="s">
        <v>68</v>
      </c>
      <c r="G53" s="12" t="s">
        <v>121</v>
      </c>
      <c r="H53" s="12"/>
      <c r="I53" s="12"/>
    </row>
    <row r="54" spans="1:9" x14ac:dyDescent="0.25">
      <c r="A54" s="14">
        <v>5</v>
      </c>
      <c r="B54" s="12" t="s">
        <v>122</v>
      </c>
      <c r="C54" s="12" t="s">
        <v>123</v>
      </c>
      <c r="D54" s="12"/>
      <c r="E54" s="12"/>
      <c r="F54" s="12" t="s">
        <v>92</v>
      </c>
      <c r="G54" s="12" t="s">
        <v>124</v>
      </c>
      <c r="H54" s="12"/>
      <c r="I54" s="12"/>
    </row>
    <row r="55" spans="1:9" x14ac:dyDescent="0.25">
      <c r="A55" s="14">
        <v>6</v>
      </c>
      <c r="B55" s="12" t="s">
        <v>125</v>
      </c>
      <c r="C55" s="12" t="s">
        <v>126</v>
      </c>
      <c r="D55" s="12"/>
      <c r="E55" s="12"/>
      <c r="F55" s="12" t="s">
        <v>92</v>
      </c>
      <c r="G55" s="12" t="s">
        <v>76</v>
      </c>
      <c r="H55" s="12"/>
      <c r="I55" s="12"/>
    </row>
    <row r="56" spans="1:9" x14ac:dyDescent="0.25">
      <c r="A56" s="14">
        <v>7</v>
      </c>
      <c r="B56" s="12" t="s">
        <v>127</v>
      </c>
      <c r="C56" s="12" t="s">
        <v>128</v>
      </c>
      <c r="D56" s="12"/>
      <c r="E56" s="12"/>
      <c r="F56" s="12" t="s">
        <v>92</v>
      </c>
      <c r="G56" s="12" t="s">
        <v>129</v>
      </c>
      <c r="H56" s="12"/>
      <c r="I56" s="12"/>
    </row>
    <row r="57" spans="1:9" x14ac:dyDescent="0.25">
      <c r="A57" s="14">
        <v>8</v>
      </c>
      <c r="B57" s="12" t="s">
        <v>130</v>
      </c>
      <c r="C57" s="12" t="s">
        <v>131</v>
      </c>
      <c r="D57" s="12"/>
      <c r="E57" s="12"/>
      <c r="F57" s="12" t="s">
        <v>68</v>
      </c>
      <c r="G57" s="12" t="s">
        <v>132</v>
      </c>
      <c r="H57" s="12"/>
      <c r="I57" s="12"/>
    </row>
    <row r="58" spans="1:9" x14ac:dyDescent="0.25">
      <c r="A58" s="14">
        <v>9</v>
      </c>
      <c r="B58" s="12" t="s">
        <v>133</v>
      </c>
      <c r="C58" s="12" t="s">
        <v>134</v>
      </c>
      <c r="D58" s="12"/>
      <c r="E58" s="12"/>
      <c r="F58" s="12" t="s">
        <v>68</v>
      </c>
      <c r="G58" s="12" t="s">
        <v>135</v>
      </c>
      <c r="H58" s="12"/>
      <c r="I58" s="12"/>
    </row>
    <row r="59" spans="1:9" x14ac:dyDescent="0.25">
      <c r="A59" s="14">
        <v>10</v>
      </c>
      <c r="B59" s="12"/>
      <c r="C59" s="12"/>
      <c r="D59" s="12"/>
      <c r="E59" s="12"/>
      <c r="F59" s="12"/>
      <c r="G59" s="12"/>
      <c r="H59" s="12"/>
      <c r="I59" s="12"/>
    </row>
    <row r="60" spans="1:9" x14ac:dyDescent="0.25">
      <c r="A60" s="14">
        <v>11</v>
      </c>
      <c r="B60" s="12"/>
      <c r="C60" s="12"/>
      <c r="D60" s="12"/>
      <c r="E60" s="12"/>
      <c r="F60" s="12"/>
      <c r="G60" s="12"/>
      <c r="H60" s="12"/>
      <c r="I60" s="12"/>
    </row>
    <row r="61" spans="1:9" x14ac:dyDescent="0.25">
      <c r="A61" s="14">
        <v>12</v>
      </c>
      <c r="B61" s="12"/>
      <c r="C61" s="12"/>
      <c r="D61" s="12"/>
      <c r="E61" s="12"/>
      <c r="F61" s="12"/>
      <c r="G61" s="12"/>
      <c r="H61" s="12"/>
      <c r="I61" s="12"/>
    </row>
    <row r="62" spans="1:9" x14ac:dyDescent="0.25">
      <c r="A62" s="14">
        <v>13</v>
      </c>
      <c r="B62" s="12"/>
      <c r="C62" s="12"/>
      <c r="D62" s="12"/>
      <c r="E62" s="12"/>
      <c r="F62" s="12"/>
      <c r="G62" s="12"/>
      <c r="H62" s="12"/>
      <c r="I62" s="12"/>
    </row>
    <row r="63" spans="1:9" x14ac:dyDescent="0.25">
      <c r="A63" s="14">
        <v>14</v>
      </c>
      <c r="B63" s="12"/>
      <c r="C63" s="12"/>
      <c r="D63" s="12"/>
      <c r="E63" s="12"/>
      <c r="F63" s="12"/>
      <c r="G63" s="12"/>
      <c r="H63" s="12"/>
      <c r="I63" s="12"/>
    </row>
    <row r="65" ht="22" customHeight="1" spans="1:9" x14ac:dyDescent="0.25">
      <c r="A65" s="4" t="s">
        <v>136</v>
      </c>
      <c r="B65" s="4"/>
      <c r="C65" s="4"/>
      <c r="D65" s="4"/>
      <c r="E65" s="4"/>
      <c r="F65" s="4"/>
      <c r="G65" s="4"/>
      <c r="H65" s="4"/>
      <c r="I65" s="4"/>
    </row>
    <row r="66" ht="30" customHeight="1" spans="1:9" x14ac:dyDescent="0.25">
      <c r="A66" s="13" t="s">
        <v>59</v>
      </c>
      <c r="B66" s="13" t="s">
        <v>137</v>
      </c>
      <c r="C66" s="13"/>
      <c r="D66" s="13"/>
      <c r="E66" s="13" t="s">
        <v>138</v>
      </c>
      <c r="F66" s="13" t="s">
        <v>139</v>
      </c>
      <c r="G66" s="13" t="s">
        <v>140</v>
      </c>
      <c r="H66" s="13"/>
      <c r="I66" s="13"/>
    </row>
    <row r="67" spans="1:9" x14ac:dyDescent="0.25">
      <c r="A67" s="14">
        <v>1</v>
      </c>
      <c r="B67" s="12" t="s">
        <v>141</v>
      </c>
      <c r="C67" s="12"/>
      <c r="D67" s="12"/>
      <c r="E67" s="12" t="s">
        <v>70</v>
      </c>
      <c r="F67" s="12" t="s">
        <v>142</v>
      </c>
      <c r="G67" s="12" t="s">
        <v>143</v>
      </c>
      <c r="H67" s="12"/>
      <c r="I67" s="12"/>
    </row>
    <row r="68" spans="1:9" x14ac:dyDescent="0.25">
      <c r="A68" s="14">
        <v>2</v>
      </c>
      <c r="B68" s="12" t="s">
        <v>144</v>
      </c>
      <c r="C68" s="12"/>
      <c r="D68" s="12"/>
      <c r="E68" s="12" t="s">
        <v>70</v>
      </c>
      <c r="F68" s="12" t="s">
        <v>142</v>
      </c>
      <c r="G68" s="12" t="s">
        <v>145</v>
      </c>
      <c r="H68" s="12"/>
      <c r="I68" s="12"/>
    </row>
    <row r="69" spans="1:9" x14ac:dyDescent="0.25">
      <c r="A69" s="14">
        <v>3</v>
      </c>
      <c r="B69" s="12" t="s">
        <v>146</v>
      </c>
      <c r="C69" s="12"/>
      <c r="D69" s="12"/>
      <c r="E69" s="12" t="s">
        <v>70</v>
      </c>
      <c r="F69" s="12" t="s">
        <v>147</v>
      </c>
      <c r="G69" s="12" t="s">
        <v>145</v>
      </c>
      <c r="H69" s="12"/>
      <c r="I69" s="12"/>
    </row>
    <row r="70" spans="1:9" x14ac:dyDescent="0.25">
      <c r="A70" s="14">
        <v>4</v>
      </c>
      <c r="B70" s="12" t="s">
        <v>148</v>
      </c>
      <c r="C70" s="12"/>
      <c r="D70" s="12"/>
      <c r="E70" s="12" t="s">
        <v>69</v>
      </c>
      <c r="F70" s="12" t="s">
        <v>149</v>
      </c>
      <c r="G70" s="12" t="s">
        <v>150</v>
      </c>
      <c r="H70" s="12"/>
      <c r="I70" s="12"/>
    </row>
    <row r="71" spans="1:9" x14ac:dyDescent="0.25">
      <c r="A71" s="14">
        <v>5</v>
      </c>
      <c r="B71" s="12" t="s">
        <v>90</v>
      </c>
      <c r="C71" s="12"/>
      <c r="D71" s="12"/>
      <c r="E71" s="12" t="s">
        <v>70</v>
      </c>
      <c r="F71" s="12" t="s">
        <v>151</v>
      </c>
      <c r="G71" s="12" t="s">
        <v>150</v>
      </c>
      <c r="H71" s="12"/>
      <c r="I71" s="12"/>
    </row>
    <row r="72" spans="1:9" x14ac:dyDescent="0.25">
      <c r="A72" s="14">
        <v>6</v>
      </c>
      <c r="B72" s="12" t="s">
        <v>152</v>
      </c>
      <c r="C72" s="12"/>
      <c r="D72" s="12"/>
      <c r="E72" s="12" t="s">
        <v>70</v>
      </c>
      <c r="F72" s="12" t="s">
        <v>153</v>
      </c>
      <c r="G72" s="12" t="s">
        <v>143</v>
      </c>
      <c r="H72" s="12"/>
      <c r="I72" s="12"/>
    </row>
    <row r="73" spans="1:9" x14ac:dyDescent="0.25">
      <c r="A73" s="14">
        <v>7</v>
      </c>
      <c r="B73" s="12"/>
      <c r="C73" s="12"/>
      <c r="D73" s="12"/>
      <c r="E73" s="12"/>
      <c r="F73" s="12"/>
      <c r="G73" s="12"/>
      <c r="H73" s="12"/>
      <c r="I73" s="12"/>
    </row>
    <row r="74" spans="1:9" x14ac:dyDescent="0.25">
      <c r="A74" s="14">
        <v>8</v>
      </c>
      <c r="B74" s="12"/>
      <c r="C74" s="12"/>
      <c r="D74" s="12"/>
      <c r="E74" s="12"/>
      <c r="F74" s="12"/>
      <c r="G74" s="12"/>
      <c r="H74" s="12"/>
      <c r="I74" s="12"/>
    </row>
    <row r="75" spans="1:9" x14ac:dyDescent="0.25">
      <c r="A75" s="14">
        <v>9</v>
      </c>
      <c r="B75" s="12"/>
      <c r="C75" s="12"/>
      <c r="D75" s="12"/>
      <c r="E75" s="12"/>
      <c r="F75" s="12"/>
      <c r="G75" s="12"/>
      <c r="H75" s="12"/>
      <c r="I75" s="12"/>
    </row>
    <row r="76" spans="1:9" x14ac:dyDescent="0.25">
      <c r="A76" s="14">
        <v>10</v>
      </c>
      <c r="B76" s="12"/>
      <c r="C76" s="12"/>
      <c r="D76" s="12"/>
      <c r="E76" s="12"/>
      <c r="F76" s="12"/>
      <c r="G76" s="12"/>
      <c r="H76" s="12"/>
      <c r="I76" s="12"/>
    </row>
    <row r="78" ht="22" customHeight="1" spans="1:9" x14ac:dyDescent="0.25">
      <c r="A78" s="4" t="s">
        <v>154</v>
      </c>
      <c r="B78" s="4"/>
      <c r="C78" s="4"/>
      <c r="D78" s="4"/>
      <c r="E78" s="4"/>
      <c r="F78" s="4"/>
      <c r="G78" s="4"/>
      <c r="H78" s="4"/>
      <c r="I78" s="4"/>
    </row>
    <row r="79" spans="1:4" x14ac:dyDescent="0.25">
      <c r="A79" s="6" t="s">
        <v>155</v>
      </c>
      <c r="B79" s="6"/>
      <c r="C79" s="6"/>
      <c r="D79" s="15">
        <f>COUNTA(B17:B46)</f>
        <v>15</v>
      </c>
    </row>
    <row r="80" spans="1:4" x14ac:dyDescent="0.25">
      <c r="A80" s="6" t="s">
        <v>156</v>
      </c>
      <c r="B80" s="6"/>
      <c r="C80" s="6"/>
      <c r="D80" s="15">
        <f>SUM(I17:I46)</f>
        <v>10</v>
      </c>
    </row>
    <row r="81" spans="1:4" x14ac:dyDescent="0.25">
      <c r="A81" s="6" t="s">
        <v>157</v>
      </c>
      <c r="B81" s="6"/>
      <c r="C81" s="6"/>
      <c r="D81" s="15">
        <f>COUNTIF(D17:D46,"Must-have")</f>
        <v>13</v>
      </c>
    </row>
    <row r="82" spans="1:4" x14ac:dyDescent="0.25">
      <c r="A82" s="6" t="s">
        <v>158</v>
      </c>
      <c r="B82" s="6"/>
      <c r="C82" s="6"/>
      <c r="D82" s="15">
        <f>COUNTIF(D17:D46,"Nice-to-have")</f>
        <v>2</v>
      </c>
    </row>
    <row r="83" spans="1:4" x14ac:dyDescent="0.25">
      <c r="A83" s="6" t="s">
        <v>159</v>
      </c>
      <c r="B83" s="6"/>
      <c r="C83" s="6"/>
      <c r="D83" s="15">
        <f>COUNTIF(E17:E46,"Agency")+COUNTIF(E17:E46,"Shared")</f>
        <v>6</v>
      </c>
    </row>
    <row r="84" spans="1:4" x14ac:dyDescent="0.25">
      <c r="A84" s="6" t="s">
        <v>160</v>
      </c>
      <c r="B84" s="6"/>
      <c r="C84" s="6"/>
      <c r="D84" s="15">
        <f>COUNTIF(F50:F63,"Must-have")</f>
        <v>6</v>
      </c>
    </row>
    <row r="85" spans="1:4" x14ac:dyDescent="0.25">
      <c r="A85" s="6" t="s">
        <v>161</v>
      </c>
      <c r="B85" s="6"/>
      <c r="C85" s="6"/>
      <c r="D85" s="15">
        <f>COUNTIF(F50:F63,"Nice-to-have")</f>
        <v>3</v>
      </c>
    </row>
    <row r="86" spans="1:4" x14ac:dyDescent="0.25">
      <c r="A86" s="6" t="s">
        <v>162</v>
      </c>
      <c r="B86" s="6"/>
      <c r="C86" s="6"/>
      <c r="D86" s="15">
        <f>COUNTIF(G67:G76,"In progress")+COUNTIF(G67:G76,"Not started")</f>
        <v>4</v>
      </c>
    </row>
  </sheetData>
  <mergeCells count="85">
    <mergeCell ref="A1:I1"/>
    <mergeCell ref="A2:I2"/>
    <mergeCell ref="A4:I4"/>
    <mergeCell ref="A5:B5"/>
    <mergeCell ref="C5:I5"/>
    <mergeCell ref="A6:B6"/>
    <mergeCell ref="C6:I6"/>
    <mergeCell ref="A7:B7"/>
    <mergeCell ref="C7:I7"/>
    <mergeCell ref="A8:B8"/>
    <mergeCell ref="C8:I8"/>
    <mergeCell ref="A9:B9"/>
    <mergeCell ref="C9:I9"/>
    <mergeCell ref="A10:B10"/>
    <mergeCell ref="C10:I10"/>
    <mergeCell ref="A11:B11"/>
    <mergeCell ref="C11:I11"/>
    <mergeCell ref="A12:B12"/>
    <mergeCell ref="C12:I12"/>
    <mergeCell ref="A13:B13"/>
    <mergeCell ref="C13:I13"/>
    <mergeCell ref="A15:I15"/>
    <mergeCell ref="A48:I48"/>
    <mergeCell ref="C49:E49"/>
    <mergeCell ref="G49:I49"/>
    <mergeCell ref="C50:E50"/>
    <mergeCell ref="G50:I50"/>
    <mergeCell ref="C51:E51"/>
    <mergeCell ref="G51:I51"/>
    <mergeCell ref="C52:E52"/>
    <mergeCell ref="G52:I52"/>
    <mergeCell ref="C53:E53"/>
    <mergeCell ref="G53:I53"/>
    <mergeCell ref="C54:E54"/>
    <mergeCell ref="G54:I54"/>
    <mergeCell ref="C55:E55"/>
    <mergeCell ref="G55:I55"/>
    <mergeCell ref="C56:E56"/>
    <mergeCell ref="G56:I56"/>
    <mergeCell ref="C57:E57"/>
    <mergeCell ref="G57:I57"/>
    <mergeCell ref="C58:E58"/>
    <mergeCell ref="G58:I58"/>
    <mergeCell ref="C59:E59"/>
    <mergeCell ref="G59:I59"/>
    <mergeCell ref="C60:E60"/>
    <mergeCell ref="G60:I60"/>
    <mergeCell ref="C61:E61"/>
    <mergeCell ref="G61:I61"/>
    <mergeCell ref="C62:E62"/>
    <mergeCell ref="G62:I62"/>
    <mergeCell ref="C63:E63"/>
    <mergeCell ref="G63:I63"/>
    <mergeCell ref="A65:I65"/>
    <mergeCell ref="B66:D66"/>
    <mergeCell ref="G66:I66"/>
    <mergeCell ref="B67:D67"/>
    <mergeCell ref="G67:I67"/>
    <mergeCell ref="B68:D68"/>
    <mergeCell ref="G68:I68"/>
    <mergeCell ref="B69:D69"/>
    <mergeCell ref="G69:I69"/>
    <mergeCell ref="B70:D70"/>
    <mergeCell ref="G70:I70"/>
    <mergeCell ref="B71:D71"/>
    <mergeCell ref="G71:I71"/>
    <mergeCell ref="B72:D72"/>
    <mergeCell ref="G72:I72"/>
    <mergeCell ref="B73:D73"/>
    <mergeCell ref="G73:I73"/>
    <mergeCell ref="B74:D74"/>
    <mergeCell ref="G74:I74"/>
    <mergeCell ref="B75:D75"/>
    <mergeCell ref="G75:I75"/>
    <mergeCell ref="B76:D76"/>
    <mergeCell ref="G76:I76"/>
    <mergeCell ref="A78:I78"/>
    <mergeCell ref="A79:C79"/>
    <mergeCell ref="A80:C80"/>
    <mergeCell ref="A81:C81"/>
    <mergeCell ref="A82:C82"/>
    <mergeCell ref="A83:C83"/>
    <mergeCell ref="A84:C84"/>
    <mergeCell ref="A85:C85"/>
    <mergeCell ref="A86:C86"/>
  </mergeCells>
  <conditionalFormatting sqref="G67:G76">
    <cfRule type="containsText" dxfId="0" priority="1">
      <formula>NOT(ISERROR(SEARCH("Ready",G67)))</formula>
    </cfRule>
    <cfRule type="containsText" dxfId="1" priority="2">
      <formula>NOT(ISERROR(SEARCH("In progress",G67)))</formula>
    </cfRule>
    <cfRule type="containsText" dxfId="2" priority="3">
      <formula>NOT(ISERROR(SEARCH("Not started",G67)))</formula>
    </cfRule>
  </conditionalFormatting>
  <dataValidations count="6">
    <dataValidation type="list" allowBlank="1" sqref="D17:D46">
      <formula1>"Must-have,Nice-to-have"</formula1>
    </dataValidation>
    <dataValidation type="list" allowBlank="1" sqref="E17:E46">
      <formula1>"Us,Agency,Shared"</formula1>
    </dataValidation>
    <dataValidation type="list" allowBlank="1" sqref="E67:E76">
      <formula1>"Us,Agency,Shared"</formula1>
    </dataValidation>
    <dataValidation type="list" allowBlank="1" sqref="F17:F46">
      <formula1>"Us,Agency,Stock,Shoot needed"</formula1>
    </dataValidation>
    <dataValidation type="list" allowBlank="1" sqref="F50:F63">
      <formula1>"Must-have,Nice-to-have"</formula1>
    </dataValidation>
    <dataValidation type="list" allowBlank="1" sqref="G67:G76">
      <formula1>"Ready,In progress,Not started"</formula1>
    </dataValidation>
  </dataValidations>
  <pageMargins left="0.4" right="0.4" top="0.5" bottom="0.6" header="0.2" footer="0.3"/>
  <pageSetup paperSize="9" orientation="landscape" horizontalDpi="4294967295" verticalDpi="4294967295" scale="100" fitToWidth="1" fitToHeight="0"/>
  <headerFooter>
    <oddFooter>&amp;L&amp;8Website scope worksheet by JIN Design&amp;R&amp;8jin-design.com/resources/templates/website-scope-worksheet/</oddFooter>
    <evenFooter>&amp;L&amp;8Website scope worksheet by JIN Design&amp;R&amp;8jin-design.com/resources/templates/website-scope-worksheet/</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K22"/>
  <sheetViews>
    <sheetView workbookViewId="0" showGridLines="0">
      <pane ySplit="6" topLeftCell="A7" activePane="bottomLeft" state="frozen"/>
      <selection pane="bottomLeft"/>
    </sheetView>
  </sheetViews>
  <sheetFormatPr defaultRowHeight="18" outlineLevelRow="0" outlineLevelCol="0" x14ac:dyDescent="55" customHeight="1"/>
  <cols>
    <col min="1" max="1" width="32" customWidth="1"/>
    <col min="2" max="2" width="20" customWidth="1"/>
    <col min="3" max="3" width="12" customWidth="1"/>
    <col min="4" max="4" width="14" customWidth="1"/>
    <col min="6" max="8" width="13" customWidth="1"/>
    <col min="9" max="9" width="12" customWidth="1"/>
    <col min="10" max="10" width="15" customWidth="1"/>
    <col min="11" max="11" width="30" customWidth="1"/>
  </cols>
  <sheetData>
    <row r="1" ht="30" customHeight="1" spans="1:11" x14ac:dyDescent="0.25">
      <c r="A1" s="1" t="s">
        <v>163</v>
      </c>
      <c r="B1" s="1"/>
      <c r="C1" s="1"/>
      <c r="D1" s="1"/>
      <c r="E1" s="1"/>
      <c r="F1" s="1"/>
      <c r="G1" s="1"/>
      <c r="H1" s="1"/>
      <c r="I1" s="1"/>
      <c r="J1" s="1"/>
      <c r="K1" s="1"/>
    </row>
    <row r="2" ht="30" customHeight="1" spans="1:11" x14ac:dyDescent="0.25">
      <c r="A2" s="2" t="s">
        <v>164</v>
      </c>
      <c r="B2" s="2"/>
      <c r="C2" s="2"/>
      <c r="D2" s="2"/>
      <c r="E2" s="2"/>
      <c r="F2" s="2"/>
      <c r="G2" s="2"/>
      <c r="H2" s="2"/>
      <c r="I2" s="2"/>
      <c r="J2" s="2"/>
      <c r="K2" s="2"/>
    </row>
    <row r="4" spans="1:3" x14ac:dyDescent="0.25">
      <c r="A4" s="6" t="s">
        <v>165</v>
      </c>
      <c r="B4" s="6"/>
      <c r="C4" s="16">
        <v>0.09</v>
      </c>
    </row>
    <row r="6" ht="30" customHeight="1" spans="1:11" x14ac:dyDescent="0.25">
      <c r="A6" s="13" t="s">
        <v>166</v>
      </c>
      <c r="B6" s="13" t="s">
        <v>167</v>
      </c>
      <c r="C6" s="13" t="s">
        <v>168</v>
      </c>
      <c r="D6" s="13" t="s">
        <v>169</v>
      </c>
      <c r="E6" s="13" t="s">
        <v>170</v>
      </c>
      <c r="F6" s="13" t="s">
        <v>171</v>
      </c>
      <c r="G6" s="13" t="s">
        <v>172</v>
      </c>
      <c r="H6" s="13" t="s">
        <v>173</v>
      </c>
      <c r="I6" s="13" t="s">
        <v>174</v>
      </c>
      <c r="J6" s="13" t="s">
        <v>175</v>
      </c>
      <c r="K6" s="13" t="s">
        <v>65</v>
      </c>
    </row>
    <row r="7" spans="1:11" x14ac:dyDescent="0.25">
      <c r="A7" s="17" t="s">
        <v>176</v>
      </c>
      <c r="B7" s="17"/>
      <c r="C7" s="17"/>
      <c r="D7" s="17"/>
      <c r="E7" s="17"/>
      <c r="F7" s="17"/>
      <c r="G7" s="17"/>
      <c r="H7" s="17"/>
      <c r="I7" s="17"/>
      <c r="J7" s="17"/>
      <c r="K7" s="17"/>
    </row>
    <row r="8" ht="20" customHeight="1" spans="1:11" x14ac:dyDescent="0.25">
      <c r="A8" s="12" t="s">
        <v>177</v>
      </c>
      <c r="B8" s="12" t="s">
        <v>69</v>
      </c>
      <c r="C8" s="18" t="s">
        <v>178</v>
      </c>
      <c r="D8" s="19"/>
      <c r="E8" s="15">
        <f>IF(C8="Monthly",12,IF(C8="Yearly",1,IF(C8="One-off",1,0)))</f>
        <v>1</v>
      </c>
      <c r="F8" s="20">
        <f>D8*E8</f>
        <v>0</v>
      </c>
      <c r="G8" s="20">
        <f>IF(C8="One-off",0,D8*E8)</f>
        <v>0</v>
      </c>
      <c r="H8" s="20">
        <f>IF(C8="One-off",0,D8*E8)</f>
        <v>0</v>
      </c>
      <c r="I8" s="18" t="s">
        <v>179</v>
      </c>
      <c r="J8" s="20">
        <f>SUM(F8:H8)*IF(I8="Yes",1+$C$4,1)</f>
        <v>0</v>
      </c>
      <c r="K8" s="21" t="s">
        <v>180</v>
      </c>
    </row>
    <row r="9" ht="20" customHeight="1" spans="1:11" x14ac:dyDescent="0.25">
      <c r="A9" s="12" t="s">
        <v>181</v>
      </c>
      <c r="B9" s="12"/>
      <c r="C9" s="18" t="s">
        <v>178</v>
      </c>
      <c r="D9" s="19"/>
      <c r="E9" s="15">
        <f>IF(C9="Monthly",12,IF(C9="Yearly",1,IF(C9="One-off",1,0)))</f>
        <v>1</v>
      </c>
      <c r="F9" s="20">
        <f>D9*E9</f>
        <v>0</v>
      </c>
      <c r="G9" s="20">
        <f>IF(C9="One-off",0,D9*E9)</f>
        <v>0</v>
      </c>
      <c r="H9" s="20">
        <f>IF(C9="One-off",0,D9*E9)</f>
        <v>0</v>
      </c>
      <c r="I9" s="18"/>
      <c r="J9" s="20">
        <f>SUM(F9:H9)*IF(I9="Yes",1+$C$4,1)</f>
        <v>0</v>
      </c>
      <c r="K9" s="21" t="s">
        <v>182</v>
      </c>
    </row>
    <row r="10" ht="20" customHeight="1" spans="1:11" x14ac:dyDescent="0.25">
      <c r="A10" s="12" t="s">
        <v>183</v>
      </c>
      <c r="B10" s="12"/>
      <c r="C10" s="18" t="s">
        <v>178</v>
      </c>
      <c r="D10" s="19"/>
      <c r="E10" s="15">
        <f>IF(C10="Monthly",12,IF(C10="Yearly",1,IF(C10="One-off",1,0)))</f>
        <v>1</v>
      </c>
      <c r="F10" s="20">
        <f>D10*E10</f>
        <v>0</v>
      </c>
      <c r="G10" s="20">
        <f>IF(C10="One-off",0,D10*E10)</f>
        <v>0</v>
      </c>
      <c r="H10" s="20">
        <f>IF(C10="One-off",0,D10*E10)</f>
        <v>0</v>
      </c>
      <c r="I10" s="18"/>
      <c r="J10" s="20">
        <f>SUM(F10:H10)*IF(I10="Yes",1+$C$4,1)</f>
        <v>0</v>
      </c>
      <c r="K10" s="21" t="s">
        <v>182</v>
      </c>
    </row>
    <row r="11" ht="20" customHeight="1" spans="1:11" x14ac:dyDescent="0.25">
      <c r="A11" s="12" t="s">
        <v>184</v>
      </c>
      <c r="B11" s="12"/>
      <c r="C11" s="18" t="s">
        <v>178</v>
      </c>
      <c r="D11" s="19"/>
      <c r="E11" s="15">
        <f>IF(C11="Monthly",12,IF(C11="Yearly",1,IF(C11="One-off",1,0)))</f>
        <v>1</v>
      </c>
      <c r="F11" s="20">
        <f>D11*E11</f>
        <v>0</v>
      </c>
      <c r="G11" s="20">
        <f>IF(C11="One-off",0,D11*E11)</f>
        <v>0</v>
      </c>
      <c r="H11" s="20">
        <f>IF(C11="One-off",0,D11*E11)</f>
        <v>0</v>
      </c>
      <c r="I11" s="18"/>
      <c r="J11" s="20">
        <f>SUM(F11:H11)*IF(I11="Yes",1+$C$4,1)</f>
        <v>0</v>
      </c>
      <c r="K11" s="21" t="s">
        <v>76</v>
      </c>
    </row>
    <row r="12" spans="1:11" x14ac:dyDescent="0.25">
      <c r="A12" s="17" t="s">
        <v>185</v>
      </c>
      <c r="B12" s="17"/>
      <c r="C12" s="17"/>
      <c r="D12" s="17"/>
      <c r="E12" s="17"/>
      <c r="F12" s="17"/>
      <c r="G12" s="17"/>
      <c r="H12" s="17"/>
      <c r="I12" s="17"/>
      <c r="J12" s="17"/>
      <c r="K12" s="17"/>
    </row>
    <row r="13" ht="20" customHeight="1" spans="1:11" x14ac:dyDescent="0.25">
      <c r="A13" s="12" t="s">
        <v>186</v>
      </c>
      <c r="B13" s="12" t="s">
        <v>187</v>
      </c>
      <c r="C13" s="18" t="s">
        <v>188</v>
      </c>
      <c r="D13" s="19"/>
      <c r="E13" s="15">
        <f>IF(C13="Monthly",12,IF(C13="Yearly",1,IF(C13="One-off",1,0)))</f>
        <v>1</v>
      </c>
      <c r="F13" s="20">
        <f>D13*E13</f>
        <v>0</v>
      </c>
      <c r="G13" s="20">
        <f>IF(C13="One-off",0,D13*E13)</f>
        <v>0</v>
      </c>
      <c r="H13" s="20">
        <f>IF(C13="One-off",0,D13*E13)</f>
        <v>0</v>
      </c>
      <c r="I13" s="18"/>
      <c r="J13" s="20">
        <f>SUM(F13:H13)*IF(I13="Yes",1+$C$4,1)</f>
        <v>0</v>
      </c>
      <c r="K13" s="21" t="s">
        <v>189</v>
      </c>
    </row>
    <row r="14" ht="42" customHeight="1" spans="1:11" x14ac:dyDescent="0.25">
      <c r="A14" s="12" t="s">
        <v>190</v>
      </c>
      <c r="B14" s="12" t="s">
        <v>191</v>
      </c>
      <c r="C14" s="18" t="s">
        <v>188</v>
      </c>
      <c r="D14" s="19"/>
      <c r="E14" s="15">
        <f>IF(C14="Monthly",12,IF(C14="Yearly",1,IF(C14="One-off",1,0)))</f>
        <v>1</v>
      </c>
      <c r="F14" s="20">
        <f>D14*E14</f>
        <v>0</v>
      </c>
      <c r="G14" s="20">
        <f>IF(C14="One-off",0,D14*E14)</f>
        <v>0</v>
      </c>
      <c r="H14" s="20">
        <f>IF(C14="One-off",0,D14*E14)</f>
        <v>0</v>
      </c>
      <c r="I14" s="18"/>
      <c r="J14" s="20">
        <f>SUM(F14:H14)*IF(I14="Yes",1+$C$4,1)</f>
        <v>0</v>
      </c>
      <c r="K14" s="21" t="s">
        <v>192</v>
      </c>
    </row>
    <row r="15" ht="20" customHeight="1" spans="1:11" x14ac:dyDescent="0.25">
      <c r="A15" s="12" t="s">
        <v>193</v>
      </c>
      <c r="B15" s="12"/>
      <c r="C15" s="18" t="s">
        <v>194</v>
      </c>
      <c r="D15" s="19"/>
      <c r="E15" s="15">
        <f>IF(C15="Monthly",12,IF(C15="Yearly",1,IF(C15="One-off",1,0)))</f>
        <v>12</v>
      </c>
      <c r="F15" s="20">
        <f>D15*E15</f>
        <v>0</v>
      </c>
      <c r="G15" s="20">
        <f>IF(C15="One-off",0,D15*E15)</f>
        <v>0</v>
      </c>
      <c r="H15" s="20">
        <f>IF(C15="One-off",0,D15*E15)</f>
        <v>0</v>
      </c>
      <c r="I15" s="18"/>
      <c r="J15" s="20">
        <f>SUM(F15:H15)*IF(I15="Yes",1+$C$4,1)</f>
        <v>0</v>
      </c>
      <c r="K15" s="21" t="s">
        <v>195</v>
      </c>
    </row>
    <row r="16" ht="20" customHeight="1" spans="1:11" x14ac:dyDescent="0.25">
      <c r="A16" s="12" t="s">
        <v>196</v>
      </c>
      <c r="B16" s="12"/>
      <c r="C16" s="18" t="s">
        <v>194</v>
      </c>
      <c r="D16" s="19"/>
      <c r="E16" s="15">
        <f>IF(C16="Monthly",12,IF(C16="Yearly",1,IF(C16="One-off",1,0)))</f>
        <v>12</v>
      </c>
      <c r="F16" s="20">
        <f>D16*E16</f>
        <v>0</v>
      </c>
      <c r="G16" s="20">
        <f>IF(C16="One-off",0,D16*E16)</f>
        <v>0</v>
      </c>
      <c r="H16" s="20">
        <f>IF(C16="One-off",0,D16*E16)</f>
        <v>0</v>
      </c>
      <c r="I16" s="18"/>
      <c r="J16" s="20">
        <f>SUM(F16:H16)*IF(I16="Yes",1+$C$4,1)</f>
        <v>0</v>
      </c>
      <c r="K16" s="21" t="s">
        <v>197</v>
      </c>
    </row>
    <row r="17" ht="20" customHeight="1" spans="1:11" x14ac:dyDescent="0.25">
      <c r="A17" s="12" t="s">
        <v>198</v>
      </c>
      <c r="B17" s="12" t="s">
        <v>69</v>
      </c>
      <c r="C17" s="18" t="s">
        <v>194</v>
      </c>
      <c r="D17" s="19"/>
      <c r="E17" s="15">
        <f>IF(C17="Monthly",12,IF(C17="Yearly",1,IF(C17="One-off",1,0)))</f>
        <v>12</v>
      </c>
      <c r="F17" s="20">
        <f>D17*E17</f>
        <v>0</v>
      </c>
      <c r="G17" s="20">
        <f>IF(C17="One-off",0,D17*E17)</f>
        <v>0</v>
      </c>
      <c r="H17" s="20">
        <f>IF(C17="One-off",0,D17*E17)</f>
        <v>0</v>
      </c>
      <c r="I17" s="18"/>
      <c r="J17" s="20">
        <f>SUM(F17:H17)*IF(I17="Yes",1+$C$4,1)</f>
        <v>0</v>
      </c>
      <c r="K17" s="21" t="s">
        <v>199</v>
      </c>
    </row>
    <row r="18" ht="20" customHeight="1" spans="1:11" x14ac:dyDescent="0.25">
      <c r="A18" s="12" t="s">
        <v>200</v>
      </c>
      <c r="B18" s="12"/>
      <c r="C18" s="18" t="s">
        <v>188</v>
      </c>
      <c r="D18" s="19"/>
      <c r="E18" s="15">
        <f>IF(C18="Monthly",12,IF(C18="Yearly",1,IF(C18="One-off",1,0)))</f>
        <v>1</v>
      </c>
      <c r="F18" s="20">
        <f>D18*E18</f>
        <v>0</v>
      </c>
      <c r="G18" s="20">
        <f>IF(C18="One-off",0,D18*E18)</f>
        <v>0</v>
      </c>
      <c r="H18" s="20">
        <f>IF(C18="One-off",0,D18*E18)</f>
        <v>0</v>
      </c>
      <c r="I18" s="18"/>
      <c r="J18" s="20">
        <f>SUM(F18:H18)*IF(I18="Yes",1+$C$4,1)</f>
        <v>0</v>
      </c>
      <c r="K18" s="21" t="s">
        <v>201</v>
      </c>
    </row>
    <row r="19" ht="20" customHeight="1" spans="1:11" x14ac:dyDescent="0.25">
      <c r="A19" s="12" t="s">
        <v>202</v>
      </c>
      <c r="B19" s="12"/>
      <c r="C19" s="18" t="s">
        <v>188</v>
      </c>
      <c r="D19" s="19"/>
      <c r="E19" s="15">
        <f>IF(C19="Monthly",12,IF(C19="Yearly",1,IF(C19="One-off",1,0)))</f>
        <v>1</v>
      </c>
      <c r="F19" s="20">
        <f>D19*E19</f>
        <v>0</v>
      </c>
      <c r="G19" s="20">
        <f>IF(C19="One-off",0,D19*E19)</f>
        <v>0</v>
      </c>
      <c r="H19" s="20">
        <f>IF(C19="One-off",0,D19*E19)</f>
        <v>0</v>
      </c>
      <c r="I19" s="18"/>
      <c r="J19" s="20">
        <f>SUM(F19:H19)*IF(I19="Yes",1+$C$4,1)</f>
        <v>0</v>
      </c>
      <c r="K19" s="21" t="s">
        <v>76</v>
      </c>
    </row>
    <row r="20" spans="1:11" x14ac:dyDescent="0.25">
      <c r="A20" s="9" t="s">
        <v>203</v>
      </c>
      <c r="B20" s="9"/>
      <c r="C20" s="9"/>
      <c r="D20" s="9"/>
      <c r="E20" s="9"/>
      <c r="F20" s="20">
        <f>SUM(F7:F19)</f>
        <v>0</v>
      </c>
      <c r="G20" s="20">
        <f>SUM(G7:G19)</f>
        <v>0</v>
      </c>
      <c r="H20" s="20">
        <f>SUM(H7:H19)</f>
        <v>0</v>
      </c>
      <c r="I20" s="9"/>
      <c r="J20" s="22">
        <f>SUM(J7:J19)</f>
        <v>0</v>
      </c>
      <c r="K20" s="9"/>
    </row>
    <row r="22" ht="28" customHeight="1" spans="1:11" x14ac:dyDescent="0.25">
      <c r="A22" s="23" t="s">
        <v>204</v>
      </c>
      <c r="B22" s="23"/>
      <c r="C22" s="23"/>
      <c r="D22" s="23"/>
      <c r="E22" s="23"/>
      <c r="F22" s="23"/>
      <c r="G22" s="23"/>
      <c r="H22" s="23"/>
      <c r="I22" s="23"/>
      <c r="J22" s="23"/>
      <c r="K22" s="23"/>
    </row>
  </sheetData>
  <mergeCells count="6">
    <mergeCell ref="A1:K1"/>
    <mergeCell ref="A2:K2"/>
    <mergeCell ref="A4:B4"/>
    <mergeCell ref="A7:K7"/>
    <mergeCell ref="A12:K12"/>
    <mergeCell ref="A22:K22"/>
  </mergeCells>
  <dataValidations count="2">
    <dataValidation type="list" allowBlank="1" sqref="C7:C19">
      <formula1>"One-off,Monthly,Yearly"</formula1>
    </dataValidation>
    <dataValidation type="list" allowBlank="1" sqref="I7:I19">
      <formula1>"Yes,No"</formula1>
    </dataValidation>
  </dataValidations>
  <pageMargins left="0.4" right="0.4" top="0.5" bottom="0.6" header="0.2" footer="0.3"/>
  <pageSetup paperSize="9" orientation="landscape" horizontalDpi="4294967295" verticalDpi="4294967295" scale="100" fitToWidth="1" fitToHeight="0"/>
  <headerFooter>
    <oddFooter>&amp;L&amp;8Website scope worksheet by JIN Design&amp;R&amp;8jin-design.com/resources/templates/website-scope-worksheet/</oddFooter>
    <evenFooter>&amp;L&amp;8Website scope worksheet by JIN Design&amp;R&amp;8jin-design.com/resources/templates/website-scope-worksheet/</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E55"/>
  <sheetViews>
    <sheetView workbookViewId="0" showGridLines="0">
      <pane xSplit="1" ySplit="5" topLeftCell="B6" activePane="bottomRight" state="frozen"/>
      <selection pane="bottomRight"/>
    </sheetView>
  </sheetViews>
  <sheetFormatPr defaultRowHeight="18" outlineLevelRow="0" outlineLevelCol="0" x14ac:dyDescent="55" customHeight="1"/>
  <cols>
    <col min="1" max="1" width="40" customWidth="1"/>
    <col min="2" max="4" width="20" customWidth="1"/>
    <col min="5" max="5" width="34" customWidth="1"/>
  </cols>
  <sheetData>
    <row r="1" ht="30" customHeight="1" spans="1:5" x14ac:dyDescent="0.25">
      <c r="A1" s="1" t="s">
        <v>205</v>
      </c>
      <c r="B1" s="1"/>
      <c r="C1" s="1"/>
      <c r="D1" s="1"/>
      <c r="E1" s="1"/>
    </row>
    <row r="2" ht="30" customHeight="1" spans="1:5" x14ac:dyDescent="0.25">
      <c r="A2" s="2" t="s">
        <v>206</v>
      </c>
      <c r="B2" s="2"/>
      <c r="C2" s="2"/>
      <c r="D2" s="2"/>
      <c r="E2" s="2"/>
    </row>
    <row r="4" ht="30" customHeight="1" spans="1:5" x14ac:dyDescent="0.25">
      <c r="A4" s="13" t="s">
        <v>76</v>
      </c>
      <c r="B4" s="13" t="s">
        <v>207</v>
      </c>
      <c r="C4" s="13" t="s">
        <v>208</v>
      </c>
      <c r="D4" s="13" t="s">
        <v>209</v>
      </c>
      <c r="E4" s="13" t="s">
        <v>65</v>
      </c>
    </row>
    <row r="5" spans="1:5" x14ac:dyDescent="0.25">
      <c r="A5" s="6" t="s">
        <v>210</v>
      </c>
      <c r="B5" s="8" t="s">
        <v>207</v>
      </c>
      <c r="C5" s="8" t="s">
        <v>208</v>
      </c>
      <c r="D5" s="8" t="s">
        <v>209</v>
      </c>
      <c r="E5" s="12"/>
    </row>
    <row r="6" spans="1:5" x14ac:dyDescent="0.25">
      <c r="A6" s="7" t="s">
        <v>211</v>
      </c>
      <c r="B6" s="24"/>
      <c r="C6" s="24"/>
      <c r="D6" s="24"/>
      <c r="E6" s="12"/>
    </row>
    <row r="7" spans="1:5" x14ac:dyDescent="0.25">
      <c r="A7" s="7" t="s">
        <v>212</v>
      </c>
      <c r="B7" s="24"/>
      <c r="C7" s="24"/>
      <c r="D7" s="24"/>
      <c r="E7" s="12"/>
    </row>
    <row r="8" spans="1:5" x14ac:dyDescent="0.25">
      <c r="A8" s="7" t="s">
        <v>213</v>
      </c>
      <c r="B8" s="24"/>
      <c r="C8" s="24"/>
      <c r="D8" s="24"/>
      <c r="E8" s="12"/>
    </row>
    <row r="10" ht="22" customHeight="1" spans="1:5" x14ac:dyDescent="0.25">
      <c r="A10" s="4" t="s">
        <v>214</v>
      </c>
      <c r="B10" s="4"/>
      <c r="C10" s="4"/>
      <c r="D10" s="4"/>
      <c r="E10" s="4"/>
    </row>
    <row r="11" spans="1:5" x14ac:dyDescent="0.25">
      <c r="A11" s="7" t="s">
        <v>215</v>
      </c>
      <c r="B11" s="19"/>
      <c r="C11" s="19"/>
      <c r="D11" s="19"/>
      <c r="E11" s="12"/>
    </row>
    <row r="12" spans="1:5" x14ac:dyDescent="0.25">
      <c r="A12" s="7" t="s">
        <v>216</v>
      </c>
      <c r="B12" s="19"/>
      <c r="C12" s="19"/>
      <c r="D12" s="19"/>
      <c r="E12" s="12"/>
    </row>
    <row r="13" spans="1:5" x14ac:dyDescent="0.25">
      <c r="A13" s="7" t="s">
        <v>217</v>
      </c>
      <c r="B13" s="19"/>
      <c r="C13" s="19"/>
      <c r="D13" s="19"/>
      <c r="E13" s="12"/>
    </row>
    <row r="14" spans="1:5" x14ac:dyDescent="0.25">
      <c r="A14" s="7" t="s">
        <v>218</v>
      </c>
      <c r="B14" s="19"/>
      <c r="C14" s="19"/>
      <c r="D14" s="19"/>
      <c r="E14" s="12"/>
    </row>
    <row r="15" spans="1:5" x14ac:dyDescent="0.25">
      <c r="A15" s="7" t="s">
        <v>181</v>
      </c>
      <c r="B15" s="19"/>
      <c r="C15" s="19"/>
      <c r="D15" s="19"/>
      <c r="E15" s="12"/>
    </row>
    <row r="16" spans="1:5" x14ac:dyDescent="0.25">
      <c r="A16" s="7" t="s">
        <v>219</v>
      </c>
      <c r="B16" s="19"/>
      <c r="C16" s="19"/>
      <c r="D16" s="19"/>
      <c r="E16" s="12"/>
    </row>
    <row r="17" spans="1:5" x14ac:dyDescent="0.25">
      <c r="A17" s="7" t="s">
        <v>220</v>
      </c>
      <c r="B17" s="19"/>
      <c r="C17" s="19"/>
      <c r="D17" s="19"/>
      <c r="E17" s="12"/>
    </row>
    <row r="18" spans="1:5" x14ac:dyDescent="0.25">
      <c r="A18" s="7" t="s">
        <v>221</v>
      </c>
      <c r="B18" s="19"/>
      <c r="C18" s="19"/>
      <c r="D18" s="19"/>
      <c r="E18" s="12"/>
    </row>
    <row r="19" spans="1:5" x14ac:dyDescent="0.25">
      <c r="A19" s="7" t="s">
        <v>222</v>
      </c>
      <c r="B19" s="19"/>
      <c r="C19" s="19"/>
      <c r="D19" s="19"/>
      <c r="E19" s="12"/>
    </row>
    <row r="20" spans="1:5" x14ac:dyDescent="0.25">
      <c r="A20" s="7" t="s">
        <v>223</v>
      </c>
      <c r="B20" s="19"/>
      <c r="C20" s="19"/>
      <c r="D20" s="19"/>
      <c r="E20" s="12"/>
    </row>
    <row r="21" spans="1:5" x14ac:dyDescent="0.25">
      <c r="A21" s="7" t="s">
        <v>224</v>
      </c>
      <c r="B21" s="19"/>
      <c r="C21" s="19"/>
      <c r="D21" s="19"/>
      <c r="E21" s="12"/>
    </row>
    <row r="22" spans="1:5" x14ac:dyDescent="0.25">
      <c r="A22" s="7" t="s">
        <v>184</v>
      </c>
      <c r="B22" s="19"/>
      <c r="C22" s="19"/>
      <c r="D22" s="19"/>
      <c r="E22" s="12"/>
    </row>
    <row r="23" spans="1:5" x14ac:dyDescent="0.25">
      <c r="A23" s="9" t="s">
        <v>225</v>
      </c>
      <c r="B23" s="20">
        <f>SUM(B11:B22)</f>
        <v>0</v>
      </c>
      <c r="C23" s="20">
        <f>SUM(C11:C22)</f>
        <v>0</v>
      </c>
      <c r="D23" s="20">
        <f>SUM(D11:D22)</f>
        <v>0</v>
      </c>
      <c r="E23" s="9"/>
    </row>
    <row r="25" ht="22" customHeight="1" spans="1:5" x14ac:dyDescent="0.25">
      <c r="A25" s="4" t="s">
        <v>226</v>
      </c>
      <c r="B25" s="4"/>
      <c r="C25" s="4"/>
      <c r="D25" s="4"/>
      <c r="E25" s="4"/>
    </row>
    <row r="26" spans="1:5" x14ac:dyDescent="0.25">
      <c r="A26" s="7" t="s">
        <v>227</v>
      </c>
      <c r="B26" s="19"/>
      <c r="C26" s="19"/>
      <c r="D26" s="19"/>
      <c r="E26" s="12"/>
    </row>
    <row r="27" spans="1:5" x14ac:dyDescent="0.25">
      <c r="A27" s="7" t="s">
        <v>190</v>
      </c>
      <c r="B27" s="19"/>
      <c r="C27" s="19"/>
      <c r="D27" s="19"/>
      <c r="E27" s="12"/>
    </row>
    <row r="28" spans="1:5" x14ac:dyDescent="0.25">
      <c r="A28" s="7" t="s">
        <v>193</v>
      </c>
      <c r="B28" s="19"/>
      <c r="C28" s="19"/>
      <c r="D28" s="19"/>
      <c r="E28" s="12"/>
    </row>
    <row r="29" spans="1:5" x14ac:dyDescent="0.25">
      <c r="A29" s="7" t="s">
        <v>196</v>
      </c>
      <c r="B29" s="19"/>
      <c r="C29" s="19"/>
      <c r="D29" s="19"/>
      <c r="E29" s="12"/>
    </row>
    <row r="30" spans="1:5" x14ac:dyDescent="0.25">
      <c r="A30" s="7" t="s">
        <v>198</v>
      </c>
      <c r="B30" s="19"/>
      <c r="C30" s="19"/>
      <c r="D30" s="19"/>
      <c r="E30" s="12" t="s">
        <v>228</v>
      </c>
    </row>
    <row r="31" spans="1:5" x14ac:dyDescent="0.25">
      <c r="A31" s="7" t="s">
        <v>202</v>
      </c>
      <c r="B31" s="19"/>
      <c r="C31" s="19"/>
      <c r="D31" s="19"/>
      <c r="E31" s="12"/>
    </row>
    <row r="32" spans="1:5" x14ac:dyDescent="0.25">
      <c r="A32" s="9" t="s">
        <v>229</v>
      </c>
      <c r="B32" s="20">
        <f>SUM(B26:B31)</f>
        <v>0</v>
      </c>
      <c r="C32" s="20">
        <f>SUM(C26:C31)</f>
        <v>0</v>
      </c>
      <c r="D32" s="20">
        <f>SUM(D26:D31)</f>
        <v>0</v>
      </c>
      <c r="E32" s="9"/>
    </row>
    <row r="34" ht="22" customHeight="1" spans="1:5" x14ac:dyDescent="0.25">
      <c r="A34" s="4" t="s">
        <v>230</v>
      </c>
      <c r="B34" s="4"/>
      <c r="C34" s="4"/>
      <c r="D34" s="4"/>
      <c r="E34" s="4"/>
    </row>
    <row r="35" ht="40" customHeight="1" spans="1:5" x14ac:dyDescent="0.25">
      <c r="A35" s="7" t="s">
        <v>231</v>
      </c>
      <c r="B35" s="18" t="s">
        <v>179</v>
      </c>
      <c r="C35" s="18" t="s">
        <v>179</v>
      </c>
      <c r="D35" s="18" t="s">
        <v>232</v>
      </c>
      <c r="E35" s="21" t="s">
        <v>233</v>
      </c>
    </row>
    <row r="36" spans="1:5" x14ac:dyDescent="0.25">
      <c r="A36" s="9" t="s">
        <v>234</v>
      </c>
      <c r="B36" s="25">
        <f>(B23+3*B32)*IF(B35="Yes",1+'Running costs'!$C$4,1)</f>
        <v>0</v>
      </c>
      <c r="C36" s="25">
        <f>(C23+3*C32)*IF(C35="Yes",1+'Running costs'!$C$4,1)</f>
        <v>0</v>
      </c>
      <c r="D36" s="25">
        <f>(D23+3*D32)*IF(D35="Yes",1+'Running costs'!$C$4,1)</f>
        <v>0</v>
      </c>
      <c r="E36" s="9"/>
    </row>
    <row r="38" ht="22" customHeight="1" spans="1:5" x14ac:dyDescent="0.25">
      <c r="A38" s="4" t="s">
        <v>235</v>
      </c>
      <c r="B38" s="4"/>
      <c r="C38" s="4"/>
      <c r="D38" s="4"/>
      <c r="E38" s="4"/>
    </row>
    <row r="39" ht="30" customHeight="1" spans="1:5" x14ac:dyDescent="0.25">
      <c r="A39" s="13" t="s">
        <v>236</v>
      </c>
      <c r="B39" s="13" t="str">
        <f>B5</f>
        <v>Agency A</v>
      </c>
      <c r="C39" s="13" t="str">
        <f>C5</f>
        <v>Agency B</v>
      </c>
      <c r="D39" s="13" t="str">
        <f>D5</f>
        <v>Agency C</v>
      </c>
      <c r="E39" s="13" t="s">
        <v>65</v>
      </c>
    </row>
    <row r="40" spans="1:5" x14ac:dyDescent="0.25">
      <c r="A40" s="7" t="s">
        <v>237</v>
      </c>
      <c r="B40" s="18" t="s">
        <v>179</v>
      </c>
      <c r="C40" s="18" t="s">
        <v>232</v>
      </c>
      <c r="D40" s="18" t="s">
        <v>238</v>
      </c>
      <c r="E40" s="12"/>
    </row>
    <row r="41" spans="1:5" x14ac:dyDescent="0.25">
      <c r="A41" s="7" t="s">
        <v>239</v>
      </c>
      <c r="B41" s="18" t="s">
        <v>179</v>
      </c>
      <c r="C41" s="18" t="s">
        <v>179</v>
      </c>
      <c r="D41" s="18" t="s">
        <v>238</v>
      </c>
      <c r="E41" s="12"/>
    </row>
    <row r="42" spans="1:5" x14ac:dyDescent="0.25">
      <c r="A42" s="7" t="s">
        <v>240</v>
      </c>
      <c r="B42" s="18" t="s">
        <v>179</v>
      </c>
      <c r="C42" s="18" t="s">
        <v>179</v>
      </c>
      <c r="D42" s="18" t="s">
        <v>179</v>
      </c>
      <c r="E42" s="12"/>
    </row>
    <row r="43" spans="1:5" x14ac:dyDescent="0.25">
      <c r="A43" s="7" t="s">
        <v>241</v>
      </c>
      <c r="B43" s="18" t="s">
        <v>179</v>
      </c>
      <c r="C43" s="18" t="s">
        <v>238</v>
      </c>
      <c r="D43" s="18" t="s">
        <v>232</v>
      </c>
      <c r="E43" s="12"/>
    </row>
    <row r="44" spans="1:5" x14ac:dyDescent="0.25">
      <c r="A44" s="7" t="s">
        <v>242</v>
      </c>
      <c r="B44" s="18" t="s">
        <v>179</v>
      </c>
      <c r="C44" s="18" t="s">
        <v>232</v>
      </c>
      <c r="D44" s="18" t="s">
        <v>179</v>
      </c>
      <c r="E44" s="12"/>
    </row>
    <row r="45" spans="1:5" x14ac:dyDescent="0.25">
      <c r="A45" s="7" t="s">
        <v>243</v>
      </c>
      <c r="B45" s="18" t="s">
        <v>179</v>
      </c>
      <c r="C45" s="18" t="s">
        <v>238</v>
      </c>
      <c r="D45" s="18" t="s">
        <v>238</v>
      </c>
      <c r="E45" s="12"/>
    </row>
    <row r="46" spans="1:5" x14ac:dyDescent="0.25">
      <c r="A46" s="7" t="s">
        <v>244</v>
      </c>
      <c r="B46" s="18" t="s">
        <v>179</v>
      </c>
      <c r="C46" s="18" t="s">
        <v>179</v>
      </c>
      <c r="D46" s="18" t="s">
        <v>179</v>
      </c>
      <c r="E46" s="12"/>
    </row>
    <row r="47" spans="1:5" x14ac:dyDescent="0.25">
      <c r="A47" s="7" t="s">
        <v>245</v>
      </c>
      <c r="B47" s="18" t="s">
        <v>179</v>
      </c>
      <c r="C47" s="18" t="s">
        <v>179</v>
      </c>
      <c r="D47" s="18" t="s">
        <v>232</v>
      </c>
      <c r="E47" s="12"/>
    </row>
    <row r="48" spans="1:5" x14ac:dyDescent="0.25">
      <c r="A48" s="7" t="s">
        <v>246</v>
      </c>
      <c r="B48" s="18" t="s">
        <v>179</v>
      </c>
      <c r="C48" s="18" t="s">
        <v>232</v>
      </c>
      <c r="D48" s="18" t="s">
        <v>238</v>
      </c>
      <c r="E48" s="12"/>
    </row>
    <row r="49" spans="1:5" x14ac:dyDescent="0.25">
      <c r="A49" s="7" t="s">
        <v>247</v>
      </c>
      <c r="B49" s="18" t="s">
        <v>179</v>
      </c>
      <c r="C49" s="18" t="s">
        <v>232</v>
      </c>
      <c r="D49" s="18" t="s">
        <v>232</v>
      </c>
      <c r="E49" s="12"/>
    </row>
    <row r="50" spans="1:5" x14ac:dyDescent="0.25">
      <c r="A50" s="7" t="s">
        <v>248</v>
      </c>
      <c r="B50" s="18" t="s">
        <v>179</v>
      </c>
      <c r="C50" s="18" t="s">
        <v>179</v>
      </c>
      <c r="D50" s="18" t="s">
        <v>238</v>
      </c>
      <c r="E50" s="12"/>
    </row>
    <row r="51" spans="1:5" x14ac:dyDescent="0.25">
      <c r="A51" s="7" t="s">
        <v>249</v>
      </c>
      <c r="B51" s="18" t="s">
        <v>232</v>
      </c>
      <c r="C51" s="18" t="s">
        <v>232</v>
      </c>
      <c r="D51" s="18" t="s">
        <v>232</v>
      </c>
      <c r="E51" s="12"/>
    </row>
    <row r="52" spans="1:5" x14ac:dyDescent="0.25">
      <c r="A52" s="9" t="s">
        <v>250</v>
      </c>
      <c r="B52" s="26" t="str">
        <f>COUNTIF(B40:B51,"Yes")&amp;" of "&amp;ROWS(B40:B51)</f>
        <v>11 of 12</v>
      </c>
      <c r="C52" s="26" t="str">
        <f>COUNTIF(C40:C51,"Yes")&amp;" of "&amp;ROWS(C40:C51)</f>
        <v>5 of 12</v>
      </c>
      <c r="D52" s="26" t="str">
        <f>COUNTIF(D40:D51,"Yes")&amp;" of "&amp;ROWS(D40:D51)</f>
        <v>3 of 12</v>
      </c>
      <c r="E52" s="9"/>
    </row>
    <row r="53" spans="1:5" x14ac:dyDescent="0.25">
      <c r="A53" s="9" t="s">
        <v>251</v>
      </c>
      <c r="B53" s="26">
        <f>COUNTIF(B40:B51,"Unclear")</f>
        <v>0</v>
      </c>
      <c r="C53" s="26">
        <f>COUNTIF(C40:C51,"Unclear")</f>
        <v>2</v>
      </c>
      <c r="D53" s="26">
        <f>COUNTIF(D40:D51,"Unclear")</f>
        <v>5</v>
      </c>
      <c r="E53" s="27" t="s">
        <v>252</v>
      </c>
    </row>
    <row r="55" spans="1:5" x14ac:dyDescent="0.25">
      <c r="A55" s="11" t="s">
        <v>253</v>
      </c>
      <c r="B55" s="11"/>
      <c r="C55" s="11"/>
      <c r="D55" s="11"/>
      <c r="E55" s="11"/>
    </row>
  </sheetData>
  <mergeCells count="7">
    <mergeCell ref="A1:E1"/>
    <mergeCell ref="A2:E2"/>
    <mergeCell ref="A10:E10"/>
    <mergeCell ref="A25:E25"/>
    <mergeCell ref="A34:E34"/>
    <mergeCell ref="A38:E38"/>
    <mergeCell ref="A55:E55"/>
  </mergeCells>
  <conditionalFormatting sqref="B40:D51">
    <cfRule type="cellIs" dxfId="3" priority="1" operator="equal">
      <formula>"Yes"</formula>
    </cfRule>
    <cfRule type="cellIs" dxfId="4" priority="2" operator="equal">
      <formula>"No"</formula>
    </cfRule>
    <cfRule type="cellIs" dxfId="5" priority="3" operator="equal">
      <formula>"Unclear"</formula>
    </cfRule>
  </conditionalFormatting>
  <dataValidations count="2">
    <dataValidation type="list" allowBlank="1" sqref="B35:D35">
      <formula1>"Yes,No"</formula1>
    </dataValidation>
    <dataValidation type="list" allowBlank="1" sqref="B40:D51">
      <formula1>"Yes,No,Unclear"</formula1>
    </dataValidation>
  </dataValidations>
  <pageMargins left="0.4" right="0.4" top="0.5" bottom="0.6" header="0.2" footer="0.3"/>
  <pageSetup paperSize="9" orientation="landscape" horizontalDpi="4294967295" verticalDpi="4294967295" scale="100" fitToWidth="1" fitToHeight="0"/>
  <headerFooter>
    <oddFooter>&amp;L&amp;8Website scope worksheet by JIN Design&amp;R&amp;8jin-design.com/resources/templates/website-scope-worksheet/</oddFooter>
    <evenFooter>&amp;L&amp;8Website scope worksheet by JIN Design&amp;R&amp;8jin-design.com/resources/templates/website-scope-worksheet/</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Scope</vt:lpstr>
      <vt:lpstr>Running costs</vt:lpstr>
      <vt:lpstr>Compare quotes</vt:lpstr>
    </vt:vector>
  </TitlesOfParts>
  <Company>JIN Design</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 Design</dc:creator>
  <dc:title>Website scope worksheet</dc:title>
  <dc:subject>Plan a website scope, budget three years of running costs and compare agency quotes</dc:subject>
  <dc:description/>
  <cp:keywords/>
  <cp:category/>
  <cp:lastModifiedBy>Unknown</cp:lastModifiedBy>
  <dcterms:created xsi:type="dcterms:W3CDTF">2026-10-23T01:00:00Z</dcterms:created>
  <dcterms:modified xsi:type="dcterms:W3CDTF">2026-10-23T01:00:00Z</dcterms:modified>
</cp:coreProperties>
</file>