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art here" state="visible" r:id="rId4"/>
    <sheet sheetId="2" name="Setup" state="visible" r:id="rId5"/>
    <sheet sheetId="3" name="Catalogue and content" state="visible" r:id="rId6"/>
    <sheet sheetId="4" name="Checkout and testing" state="visible" r:id="rId7"/>
    <sheet sheetId="5" name="Test orders" state="visible" r:id="rId8"/>
    <sheet sheetId="6" name="Tracking" state="visible" r:id="rId9"/>
    <sheet sheetId="7" name="Launch day" state="visible" r:id="rId10"/>
    <sheet sheetId="8" name="First 30 days" state="visible" r:id="rId11"/>
  </sheets>
  <definedNames>
    <definedName name="_xlnm.Print_Titles" localSheetId="1">'Setup'!$4:$4</definedName>
    <definedName name="_xlnm.Print_Titles" localSheetId="2">'Catalogue and content'!$4:$4</definedName>
    <definedName name="_xlnm.Print_Titles" localSheetId="3">'Checkout and testing'!$4:$4</definedName>
    <definedName name="_xlnm.Print_Titles" localSheetId="4">'Test orders'!$4:$4</definedName>
    <definedName name="_xlnm.Print_Titles" localSheetId="5">'Tracking'!$4:$4</definedName>
    <definedName name="_xlnm.Print_Titles" localSheetId="6">'Launch day'!$4:$4</definedName>
    <definedName name="_xlnm.Print_Titles" localSheetId="7">'First 30 days'!$4:$4</definedName>
  </definedNames>
  <calcPr calcId="171027" fullCalcOnLoad="1"/>
</workbook>
</file>

<file path=xl/sharedStrings.xml><?xml version="1.0" encoding="utf-8"?>
<sst xmlns="http://schemas.openxmlformats.org/spreadsheetml/2006/main" count="825" uniqueCount="345">
  <si>
    <t>Online store launch checklist</t>
  </si>
  <si>
    <t>A free template by JIN Design. Example rows are for a fictional Singapore business (Harbour Bake Supplies Pte Ltd), shown as at 9 November 2026, a week before launch. Replace them with your own.</t>
  </si>
  <si>
    <t>How to use it</t>
  </si>
  <si>
    <t>1. Fill in your store details below, including your launch date. Every due date in the checklist is worked out from it, so a new launch date moves the whole plan.</t>
  </si>
  <si>
    <t>2. Work through the tabs in order. Rows marked with a platform other than "All" only apply to that platform; the Platform note says what changes on Shopify, WooCommerce or a custom build.</t>
  </si>
  <si>
    <t>3. Give every task an owner and set the status from the dropdown. Change "Days from launch" if a task needs more or less time.</t>
  </si>
  <si>
    <t>4. Log every test order on the Test orders tab, including PayNow, a refund and a trade or discount order. Retest anything marked Fail.</t>
  </si>
  <si>
    <t>5. After launch, keep the First 30 days tab open and compare orders in your store admin with GA4 every week.</t>
  </si>
  <si>
    <t>Your store</t>
  </si>
  <si>
    <t>Business</t>
  </si>
  <si>
    <t>Harbour Bake Supplies Pte Ltd (fictional example)</t>
  </si>
  <si>
    <t>Store address</t>
  </si>
  <si>
    <t>www.harbour-bake.example</t>
  </si>
  <si>
    <t>Platform</t>
  </si>
  <si>
    <t>WooCommerce</t>
  </si>
  <si>
    <t>Launch date</t>
  </si>
  <si>
    <t>Payment gateway</t>
  </si>
  <si>
    <t>Gateway with a WooCommerce plugin that lists PayNow and cards</t>
  </si>
  <si>
    <t>GST-registered?</t>
  </si>
  <si>
    <t>Yes</t>
  </si>
  <si>
    <t>Customers</t>
  </si>
  <si>
    <t>Cafés and bakeries on trade prices, home bakers on retail prices</t>
  </si>
  <si>
    <t>Who builds and maintains it</t>
  </si>
  <si>
    <t>Agency, with the ops lead running daily order checks</t>
  </si>
  <si>
    <t>Where logins are kept</t>
  </si>
  <si>
    <t>Company password manager. Never store passwords in this file.</t>
  </si>
  <si>
    <t>Progress</t>
  </si>
  <si>
    <t>Checklist</t>
  </si>
  <si>
    <t>Tasks</t>
  </si>
  <si>
    <t>Done</t>
  </si>
  <si>
    <t>In progress</t>
  </si>
  <si>
    <t>Blocked</t>
  </si>
  <si>
    <t>Not applicable</t>
  </si>
  <si>
    <t>Not started</t>
  </si>
  <si>
    <t>% complete</t>
  </si>
  <si>
    <t>Status meanings</t>
  </si>
  <si>
    <t>Not done yet.</t>
  </si>
  <si>
    <t>Someone is working on it.</t>
  </si>
  <si>
    <t>Finished and checked.</t>
  </si>
  <si>
    <t>Waiting on someone or something. Say what in Notes.</t>
  </si>
  <si>
    <t>Does not apply to your store or platform.</t>
  </si>
  <si>
    <t>Good to know (checked 15 October 2026)</t>
  </si>
  <si>
    <t>GST-registered stores must show prices that include GST, including on websites. Breaking the price display rules can lead to a fine of up to S$5,000.</t>
  </si>
  <si>
    <t>IRAS: displaying and quoting prices</t>
  </si>
  <si>
    <t>Businesses may not add a surcharge for PayNow payments.</t>
  </si>
  <si>
    <t>ABS: PayNow</t>
  </si>
  <si>
    <t>Marketing consent cannot be a condition of buying. SMS and call marketing to Singapore numbers needs a Do Not Call Registry check (results valid 21 days) unless you hold clear consent.</t>
  </si>
  <si>
    <t>PDPC: Advisory Guidelines on the Do Not Call Provisions</t>
  </si>
  <si>
    <t>Enterprise Singapore's PSG ceased on 29 September 2026; new applications have gone under the EDGE Grant since 30 September. A pre-approved E-Commerce Online Shop (B2C) package can get up to 50% support for SMEs, on software costs capped at S$5,000. Apply before any work or deposit.</t>
  </si>
  <si>
    <t>Enterprise Singapore: E-Commerce Online Shop (B2C)</t>
  </si>
  <si>
    <t>These are summaries, not legal or tax advice. Check the current rules on each official page before relying on them.</t>
  </si>
  <si>
    <t>About this template</t>
  </si>
  <si>
    <t>Made by JIN Design, a web design and development studio in Singapore. Free to use for your own website and for websites you manage for clients. Please do not resell the file.</t>
  </si>
  <si>
    <t>Template page and instructions: jin-design.com/resources/templates/online-store-launch-checklist/</t>
  </si>
  <si>
    <t>Guide: how to plan an online store in Singapore, with platforms, PayNow and GST</t>
  </si>
  <si>
    <t>Ecommerce website design and development by JIN Design</t>
  </si>
  <si>
    <t>Setup: legal, payments, delivery and tax</t>
  </si>
  <si>
    <t>Legal, payments, delivery and tax. Start four to six weeks before launch. Example rows are for Harbour Bake Supplies Pte Ltd, a fictional baking supplies wholesaler on WooCommerce.</t>
  </si>
  <si>
    <t>#</t>
  </si>
  <si>
    <t>Area</t>
  </si>
  <si>
    <t>Task</t>
  </si>
  <si>
    <t>Done when</t>
  </si>
  <si>
    <t>Platform note</t>
  </si>
  <si>
    <t>Owner</t>
  </si>
  <si>
    <t>Days from launch</t>
  </si>
  <si>
    <t>Due date</t>
  </si>
  <si>
    <t>Status</t>
  </si>
  <si>
    <t>Notes</t>
  </si>
  <si>
    <t>Legal</t>
  </si>
  <si>
    <t>Publish terms of sale and a returns and refunds policy</t>
  </si>
  <si>
    <t>The policy says how long customers have to return items, who pays for return delivery, how refunds are paid and what happens with faulty goods. It is linked from the footer, every product page and the checkout.</t>
  </si>
  <si>
    <t>All</t>
  </si>
  <si>
    <t/>
  </si>
  <si>
    <t>Director</t>
  </si>
  <si>
    <t>Lemon law: a defect found within 6 months of delivery is presumed to have existed at delivery.</t>
  </si>
  <si>
    <t>Update the privacy policy for the store</t>
  </si>
  <si>
    <t>It lists what checkout collects, why, who receives it (payment gateway, courier, email platform, accounting software) and how to contact your data protection officer.</t>
  </si>
  <si>
    <t>Add a separate marketing consent checkbox</t>
  </si>
  <si>
    <t>The box is not ticked in advance, names the channels (email, SMS) and is not needed to buy. Consent is saved with the customer record.</t>
  </si>
  <si>
    <t>Shopify: marketing consent options in checkout settings. WooCommerce: email platform plugin or a custom checkout field. Custom: build and store it with the order.</t>
  </si>
  <si>
    <t>Agency</t>
  </si>
  <si>
    <t>Plan DNC checks before any SMS or call marketing</t>
  </si>
  <si>
    <t>Numbers are checked against the Do Not Call Registry before sending, and results are no more than 21 days old, unless you hold clear and unambiguous consent.</t>
  </si>
  <si>
    <t>Marketing</t>
  </si>
  <si>
    <t>A one-off purchase is not an ongoing relationship under the DNC rules.</t>
  </si>
  <si>
    <t>Payments</t>
  </si>
  <si>
    <t>Choose a gateway that offers PayNow on your platform</t>
  </si>
  <si>
    <t>The gateway's own plugin or app lists PayNow for your platform. Payout timing, refund rules and fees are read on its own pricing page. The provider appears in the MAS Financial Institutions Directory.</t>
  </si>
  <si>
    <t>Shopify: PayNow is not a Shopify Payments method for Singapore, so it comes from a third-party provider; Shopify's third-party transaction fees apply. WooCommerce: the gateway's own plugin. Custom: the gateway's API.</t>
  </si>
  <si>
    <t>Switch on payment methods in test mode</t>
  </si>
  <si>
    <t>PayNow, cards and any wallets appear at checkout in test or sandbox mode. No surcharge is added for PayNow.</t>
  </si>
  <si>
    <t>ABS: merchants may not surcharge consumers for PayNow.</t>
  </si>
  <si>
    <t>Confirm payouts go to the company bank account</t>
  </si>
  <si>
    <t>The gateway account and payout account are in the company's name, and the accounts team knows when each payment method pays out.</t>
  </si>
  <si>
    <t>Accounts</t>
  </si>
  <si>
    <t>Set up invoices on credit terms for trade customers</t>
  </si>
  <si>
    <t>Approved trade accounts can choose "Pay by invoice" at checkout, and the invoice shows the agreed terms.</t>
  </si>
  <si>
    <t>Shopify: payment terms are part of B2B, available on the Basic, Grow, Advanced and Plus plans. WooCommerce: B2B extension or custom code. Custom: build to your terms.</t>
  </si>
  <si>
    <t>Shipping</t>
  </si>
  <si>
    <t>Set delivery zones, methods and charges</t>
  </si>
  <si>
    <t>Each option has a charge, a service area and an estimated delivery time, and shoppers can see the charge before checkout.</t>
  </si>
  <si>
    <t>Ops lead</t>
  </si>
  <si>
    <t>Courier, self-collection and next-day for trade orders.</t>
  </si>
  <si>
    <t>Set up self-collection</t>
  </si>
  <si>
    <t>The collection address, opening hours and "ready for collection" email are set.</t>
  </si>
  <si>
    <t>Connect the courier account and print a test label</t>
  </si>
  <si>
    <t>A test label prints, the pickup schedule is agreed and tracking emails are switched on.</t>
  </si>
  <si>
    <t>Write cut-off times and the public holiday notice</t>
  </si>
  <si>
    <t>Product pages and the delivery page show the daily cut-off for dispatch and any holiday changes.</t>
  </si>
  <si>
    <t>Tax</t>
  </si>
  <si>
    <t>Confirm your GST status</t>
  </si>
  <si>
    <t>If GST-registered, all prices shown to the public include GST. If not registered, the store charges no GST, and someone watches turnover against the S$1 million registration test.</t>
  </si>
  <si>
    <t>GST-registered.</t>
  </si>
  <si>
    <t>Match the store's tax settings to your GST status</t>
  </si>
  <si>
    <t>Prices are entered with GST included, the cart, checkout, emails and invoices show the same total, and exported orders are zero-rated with the export documents kept.</t>
  </si>
  <si>
    <t>Shopify: Taxes and duties settings. WooCommerce: tax settings, "Prices entered with tax". Custom: tax rules in the code and invoices.</t>
  </si>
  <si>
    <t>Connect orders to the accounting software</t>
  </si>
  <si>
    <t>A test order appears in the accounting software with the right GST, payment method and customer.</t>
  </si>
  <si>
    <t>Waiting for API access from the accounting software provider.</t>
  </si>
  <si>
    <t>Upkeep</t>
  </si>
  <si>
    <t>Agree who updates WordPress, WooCommerce and plugins</t>
  </si>
  <si>
    <t>A named person or care plan updates WordPress, WooCommerce, plugins, theme and PHP every week, testing on a staging copy first.</t>
  </si>
  <si>
    <t>Shopify: Shopify updates the platform; review app and theme updates instead. Custom: agree who updates packages and the server.</t>
  </si>
  <si>
    <t>Care plan starts on launch day.</t>
  </si>
  <si>
    <t>Put every login in the company's name</t>
  </si>
  <si>
    <t>Domain, hosting or platform, payment gateway, courier, GA4, Tag Manager and Search Console are owned by the company. Each person has their own login with two-factor sign-in.</t>
  </si>
  <si>
    <t>Never store passwords in this file.</t>
  </si>
  <si>
    <t>Grant</t>
  </si>
  <si>
    <t>Check the EDGE Grant before signing anything</t>
  </si>
  <si>
    <t>If you want support, the E-Commerce Online Shop (B2C) package comes from a pre-approved vendor on SMEs Go Digital, and you apply before any work starts or any deposit is paid.</t>
  </si>
  <si>
    <t>Custom-designed store: our own spend.</t>
  </si>
  <si>
    <t>Catalogue and content</t>
  </si>
  <si>
    <t>Products, prices, photos, pages and SEO. Due dates are worked out from the launch date on the Start here tab.</t>
  </si>
  <si>
    <t>Product data</t>
  </si>
  <si>
    <t>Complete the product data sheet</t>
  </si>
  <si>
    <t>Every product has a name, SKU, price with GST, variants, weight and size for delivery, stock level and category.</t>
  </si>
  <si>
    <t>Shopify and WooCommerce: import by CSV. Custom: import into the product database.</t>
  </si>
  <si>
    <t>912 products, 3 price lists.</t>
  </si>
  <si>
    <t>Set up trade price lists</t>
  </si>
  <si>
    <t>A logged-in trade customer sees their own prices. A retail shopper sees retail prices.</t>
  </si>
  <si>
    <t>Shopify: B2B catalogs, available on the Basic, Grow, Advanced and Plus plans, with up to 3 active catalogs below Plus. WooCommerce: B2B pricing extension. Custom: price rules.</t>
  </si>
  <si>
    <t>Photos</t>
  </si>
  <si>
    <t>Add photos for every product and variant</t>
  </si>
  <si>
    <t>Photos show scale, texture and each variant, are compressed for the web and have alt text.</t>
  </si>
  <si>
    <t>About 60 products still need photos.</t>
  </si>
  <si>
    <t>Copy</t>
  </si>
  <si>
    <t>Write product descriptions that answer buying questions</t>
  </si>
  <si>
    <t>Each product lists size or weight, ingredients or materials, allergens where relevant, storage and what is in the pack.</t>
  </si>
  <si>
    <t>Navigation</t>
  </si>
  <si>
    <t>Test categories, filters and search</t>
  </si>
  <si>
    <t>Shoppers can filter by category and type, and search finds products by name, SKU and common misspellings.</t>
  </si>
  <si>
    <t>Pages</t>
  </si>
  <si>
    <t>Publish the delivery, returns, FAQ and contact pages</t>
  </si>
  <si>
    <t>Each page is linked from the footer, and the FAQ answers the questions customers already ask by phone or email.</t>
  </si>
  <si>
    <t>Pricing</t>
  </si>
  <si>
    <t>Check price displays and promotions</t>
  </si>
  <si>
    <t>Prices include GST if you are registered, unavoidable charges are in the headline price, optional add-ons are not pre-ticked and no promotion says "no GST".</t>
  </si>
  <si>
    <t>Reviews</t>
  </si>
  <si>
    <t>Set up review requests after delivery</t>
  </si>
  <si>
    <t>Reviews come only from real customers after delivery. None are bought or written by staff.</t>
  </si>
  <si>
    <t>Emails</t>
  </si>
  <si>
    <t>Brand and proofread every order email</t>
  </si>
  <si>
    <t>Order confirmation, shipped, ready for collection, refunded and invoice emails show the right totals, GST details and how to contact you.</t>
  </si>
  <si>
    <t>SEO</t>
  </si>
  <si>
    <t>Write titles, descriptions and clean URLs</t>
  </si>
  <si>
    <t>Every product and category has a unique title and description, and URLs are short and readable.</t>
  </si>
  <si>
    <t>Map old store URLs to new ones</t>
  </si>
  <si>
    <t>Every old product and category address has a new home, ready to redirect on launch day.</t>
  </si>
  <si>
    <t>Test the list with jin-design.com/resources/tools/redirect-checker/</t>
  </si>
  <si>
    <t>Add Product structured data</t>
  </si>
  <si>
    <t>Product pages carry Product markup with name, image, price in SGD and availability, and pass Google's Rich Results Test.</t>
  </si>
  <si>
    <t>Shopify: many themes output it already. WooCommerce: SEO plugin or theme. Custom: add JSON-LD to the product template.</t>
  </si>
  <si>
    <t>Free schema generator: jin-design.com/resources/tools/schema-generator/</t>
  </si>
  <si>
    <t>Accessibility</t>
  </si>
  <si>
    <t>Check contrast, alt text and form labels</t>
  </si>
  <si>
    <t>Text passes contrast checks, images have alt text and every checkout field has a visible label.</t>
  </si>
  <si>
    <t>Checkout and testing</t>
  </si>
  <si>
    <t>Test every way a customer can pay, receive and return an order. Log each test on the Test orders tab.</t>
  </si>
  <si>
    <t>Place a test card order</t>
  </si>
  <si>
    <t>The order is marked paid, stock goes down and the confirmation email arrives.</t>
  </si>
  <si>
    <t>Log every test on the Test orders tab.</t>
  </si>
  <si>
    <t>Place a test PayNow order</t>
  </si>
  <si>
    <t>A QR code appears, the order is marked paid by itself after payment, and you know which name customers see in their banking app.</t>
  </si>
  <si>
    <t>Shopify: through the provider's app. WooCommerce: through the gateway plugin. Custom: through the gateway API.</t>
  </si>
  <si>
    <t>Failed the first time in GA4: see Test orders 2 and 6.</t>
  </si>
  <si>
    <t>Let a PayNow QR code expire</t>
  </si>
  <si>
    <t>The order is not marked paid, the customer can start a new payment, and stock is released if the order is abandoned.</t>
  </si>
  <si>
    <t>On Stripe, PayNow QR codes are valid for 1 hour.</t>
  </si>
  <si>
    <t>Place a trade order on invoice terms</t>
  </si>
  <si>
    <t>A trade customer sees their price list, chooses invoice terms and receives the invoice.</t>
  </si>
  <si>
    <t>Delivery</t>
  </si>
  <si>
    <t>Test every delivery option and zone</t>
  </si>
  <si>
    <t>Charges and delivery times are right, and the address form has separate fields for block or house number, street, unit number and 6-digit postal code.</t>
  </si>
  <si>
    <t>Discounts</t>
  </si>
  <si>
    <t>Test discount codes and the free delivery threshold</t>
  </si>
  <si>
    <t>Each code applies only where it should, and the total is right just below and just above the threshold.</t>
  </si>
  <si>
    <t>Threshold rule fixed after test 5. Retest booked.</t>
  </si>
  <si>
    <t>Check GST on the cart, checkout, emails and invoice</t>
  </si>
  <si>
    <t>The total and the GST amount match in every place, for local and overseas orders.</t>
  </si>
  <si>
    <t>Refunds</t>
  </si>
  <si>
    <t>Refund a card order and a PayNow order in full</t>
  </si>
  <si>
    <t>Money goes back, the refund email arrives, the accounting entry is right and GA4 receives a refund event.</t>
  </si>
  <si>
    <t>Stripe allows PayNow refunds up to 90 days after payment.</t>
  </si>
  <si>
    <t>Make a partial refund</t>
  </si>
  <si>
    <t>Only the refunded items or amount are returned, and stock is adjusted if items come back.</t>
  </si>
  <si>
    <t>Stock</t>
  </si>
  <si>
    <t>Test out-of-stock and low-stock products</t>
  </si>
  <si>
    <t>Out-of-stock products cannot be bought (or show a backorder date), and low-stock alerts reach the right person.</t>
  </si>
  <si>
    <t>Checkout</t>
  </si>
  <si>
    <t>Test guest checkout and account sign-up</t>
  </si>
  <si>
    <t>Shoppers can buy without an account, and can create one after the order.</t>
  </si>
  <si>
    <t>Consent</t>
  </si>
  <si>
    <t>Test the marketing consent box</t>
  </si>
  <si>
    <t>Ticking it adds the customer to the email list with a record of consent. Leaving it unticked does not.</t>
  </si>
  <si>
    <t>Check order emails land in the inbox</t>
  </si>
  <si>
    <t>Emails arrive in Gmail and Outlook inboxes, not spam, and the sending domain has SPF, DKIM and DMARC records.</t>
  </si>
  <si>
    <t>Devices</t>
  </si>
  <si>
    <t>Test the whole journey on phones</t>
  </si>
  <si>
    <t>Browse, add to cart and pay on an iPhone and an Android phone. Phone and postal code fields open the number keyboard.</t>
  </si>
  <si>
    <t>Test orders</t>
  </si>
  <si>
    <t>One row per test order. Cover every payment method (including PayNow and an expired PayNow QR), every delivery option, a discount code, a trade order and a refund. Totals are for a fictional store.</t>
  </si>
  <si>
    <t>Date</t>
  </si>
  <si>
    <t>Scenario</t>
  </si>
  <si>
    <t>Payment method</t>
  </si>
  <si>
    <t>Discount code</t>
  </si>
  <si>
    <t>Expected total (S$)</t>
  </si>
  <si>
    <t>Charged total (S$)</t>
  </si>
  <si>
    <t>Totals match?</t>
  </si>
  <si>
    <t>Emails received?</t>
  </si>
  <si>
    <t>In GA4 once?</t>
  </si>
  <si>
    <t>Refund tested?</t>
  </si>
  <si>
    <t>Result</t>
  </si>
  <si>
    <t>Retail order, 3 items, courier</t>
  </si>
  <si>
    <t>Card (test)</t>
  </si>
  <si>
    <t>Courier</t>
  </si>
  <si>
    <t>No</t>
  </si>
  <si>
    <t>Pass</t>
  </si>
  <si>
    <t>Retail order, 1 item, self-collection</t>
  </si>
  <si>
    <t>PayNow (test)</t>
  </si>
  <si>
    <t>Self-collection</t>
  </si>
  <si>
    <t>WELCOME10</t>
  </si>
  <si>
    <t>Fail</t>
  </si>
  <si>
    <t>Purchase missing in GA4 after closing the tab. Purchase now sent from the server.</t>
  </si>
  <si>
    <t>Retail order, PayNow QR left to expire</t>
  </si>
  <si>
    <t>Not marked paid, stock released, no order email sent.</t>
  </si>
  <si>
    <t>Trade order on 30-day terms</t>
  </si>
  <si>
    <t>Invoice</t>
  </si>
  <si>
    <t>Next-day (trade)</t>
  </si>
  <si>
    <t>Retail order just above free delivery threshold</t>
  </si>
  <si>
    <t>Delivery charge added above the threshold. Rule fixed, retest booked.</t>
  </si>
  <si>
    <t>Retest of test 2 after the server-side purchase fix</t>
  </si>
  <si>
    <t>Tracking</t>
  </si>
  <si>
    <t>GA4 ecommerce events and ad conversion tags. Each test order should be recorded once, with the right value.</t>
  </si>
  <si>
    <t>GA4</t>
  </si>
  <si>
    <t>Set up the GA4 property for the store</t>
  </si>
  <si>
    <t>The store's data stream is live, your own visits are filtered out and the time zone and currency are Singapore and SGD.</t>
  </si>
  <si>
    <t>Send the recommended ecommerce events</t>
  </si>
  <si>
    <t>view_item_list, select_item, view_item, add_to_cart, view_cart, remove_from_cart, begin_checkout, add_shipping_info, add_payment_info, purchase and refund all appear in DebugView.</t>
  </si>
  <si>
    <t>Shopify: customer events or an app. WooCommerce: a plugin or Google Tag Manager. Custom: push events from the code.</t>
  </si>
  <si>
    <t>Use the order number as transaction_id</t>
  </si>
  <si>
    <t>Each purchase sends its own order number, value, currency SGD, tax and shipping. Reloading the thank-you page does not count the order twice.</t>
  </si>
  <si>
    <t>A fixed or empty transaction ID merges real orders together.</t>
  </si>
  <si>
    <t>Check PayNow orders are counted</t>
  </si>
  <si>
    <t>A PayNow test order appears in GA4 even if you close the browser tab after paying in the banking app.</t>
  </si>
  <si>
    <t>If not, send the purchase from the server when the gateway confirms payment.</t>
  </si>
  <si>
    <t>Purchase now sent from the server when the gateway confirms payment.</t>
  </si>
  <si>
    <t>Mark purchase as a key event</t>
  </si>
  <si>
    <t>In GA4 Admin, purchase is listed as a key event.</t>
  </si>
  <si>
    <t>Ads</t>
  </si>
  <si>
    <t>Set up Google Ads and Meta purchase tags</t>
  </si>
  <si>
    <t>Each test order is recorded once in each ad platform, with the order number as the ID and the same value as GA4.</t>
  </si>
  <si>
    <t>Links</t>
  </si>
  <si>
    <t>Link GA4 with Google Ads and Search Console</t>
  </si>
  <si>
    <t>Both links show as active in GA4 Admin.</t>
  </si>
  <si>
    <t>Match cookie and tracking settings to the privacy policy</t>
  </si>
  <si>
    <t>Every tag on the site is named in the privacy policy, and the consent banner (if you use one) works on phones.</t>
  </si>
  <si>
    <t>Campaigns</t>
  </si>
  <si>
    <t>Agree UTM naming before launch emails go out</t>
  </si>
  <si>
    <t>Source, medium and campaign names are lower case and agreed. Campaign names avoid "shop" unless you want GA4's Shopping channel.</t>
  </si>
  <si>
    <t>Free UTM builder: jin-design.com/resources/tools/utm-builder/</t>
  </si>
  <si>
    <t>Feeds</t>
  </si>
  <si>
    <t>Submit a product feed for Google's free listings</t>
  </si>
  <si>
    <t>Products are approved in Google Merchant Center with prices in SGD that match the site.</t>
  </si>
  <si>
    <t>Optional.</t>
  </si>
  <si>
    <t>Launch day</t>
  </si>
  <si>
    <t>The switch from test payments to live ones. Days from launch is 0 for every row.</t>
  </si>
  <si>
    <t>Backup</t>
  </si>
  <si>
    <t>Take a backup or export before switching over</t>
  </si>
  <si>
    <t>A full backup (WooCommerce, custom) or CSV exports and a theme copy (Shopify) are saved off the server.</t>
  </si>
  <si>
    <t>Switch payments from test to live mode</t>
  </si>
  <si>
    <t>Every payment method shows in live mode and test mode is off.</t>
  </si>
  <si>
    <t>Orders</t>
  </si>
  <si>
    <t>Cancel or archive test orders</t>
  </si>
  <si>
    <t>Reports start clean, and test customers are removed or marked as tests.</t>
  </si>
  <si>
    <t>Access</t>
  </si>
  <si>
    <t>Open the store to customers and search engines</t>
  </si>
  <si>
    <t>The storefront password or maintenance page is off, and nothing blocks search engines.</t>
  </si>
  <si>
    <t>Shopify: remove the storefront password. WooCommerce: untick "Discourage search engines from indexing this site". Custom: remove noindex and staging blocks.</t>
  </si>
  <si>
    <t>Switch on redirects from the old store</t>
  </si>
  <si>
    <t>Every old product and category URL redirects to its new home in one step.</t>
  </si>
  <si>
    <t>Submit the sitemap in Search Console</t>
  </si>
  <si>
    <t>The sitemap lists only live product, category and content pages.</t>
  </si>
  <si>
    <t>Free sitemap checker: jin-design.com/resources/tools/sitemap-checker/</t>
  </si>
  <si>
    <t>Place real orders with a card and with PayNow, then refund them</t>
  </si>
  <si>
    <t>Both orders are paid, emails arrive and both refunds go through.</t>
  </si>
  <si>
    <t>Check GA4 Realtime</t>
  </si>
  <si>
    <t>Each real order shows once as a purchase with the right value, and each refund shows as a refund.</t>
  </si>
  <si>
    <t>Team</t>
  </si>
  <si>
    <t>Name who answers customers today</t>
  </si>
  <si>
    <t>Someone is watching order emails, WhatsApp and phone, with answers ready for delivery and payment questions.</t>
  </si>
  <si>
    <t>Announce the store to customers who opted in</t>
  </si>
  <si>
    <t>Only customers who gave marketing consent receive the email, and it has an unsubscribe link.</t>
  </si>
  <si>
    <t>First 30 days</t>
  </si>
  <si>
    <t>Checks after launch. Days from launch counts forward from the launch date.</t>
  </si>
  <si>
    <t>Check every order is paid and dispatched</t>
  </si>
  <si>
    <t>No order is stuck as unpaid or on hold, and PayNow orders are all marked paid.</t>
  </si>
  <si>
    <t>Daily for the first week.</t>
  </si>
  <si>
    <t>Compare store orders with GA4 purchases</t>
  </si>
  <si>
    <t>The number of orders and revenue in GA4 are close to the store admin for the same days. Investigate any gap.</t>
  </si>
  <si>
    <t>Repeat weekly for the first month.</t>
  </si>
  <si>
    <t>Turn customer questions into page updates</t>
  </si>
  <si>
    <t>Questions asked by email or WhatsApp are answered on the product page, delivery page or FAQ.</t>
  </si>
  <si>
    <t>Check Search Console for errors</t>
  </si>
  <si>
    <t>No spike in not found pages, redirect errors or blocked pages.</t>
  </si>
  <si>
    <t>Reconcile payouts with orders</t>
  </si>
  <si>
    <t>Every payout from the gateway matches the orders and refunds in the accounting software.</t>
  </si>
  <si>
    <t>Review where shoppers leave the checkout</t>
  </si>
  <si>
    <t>The GA4 funnel from begin_checkout to purchase shows which step loses the most shoppers. Test that step on a phone.</t>
  </si>
  <si>
    <t>Review late or failed deliveries</t>
  </si>
  <si>
    <t>Each late or failed delivery has a reason, and the courier or delivery promise is adjusted where needed.</t>
  </si>
  <si>
    <t>Returns</t>
  </si>
  <si>
    <t>Check returns and refunds followed the policy</t>
  </si>
  <si>
    <t>Each request was handled within the policy, and the policy is updated if customers found it unclear.</t>
  </si>
  <si>
    <t>Review apps, plugins and scripts</t>
  </si>
  <si>
    <t>Anything unused is removed, and every update has an owner and a schedule.</t>
  </si>
  <si>
    <t>Shopify: apps and theme updates. WooCommerce: plugins, theme, WordPress and PHP. Custom: packages and server.</t>
  </si>
  <si>
    <t>Speed</t>
  </si>
  <si>
    <t>Check speed on phones</t>
  </si>
  <si>
    <t>Core Web Vitals in Search Console: LCP 2.5 s or less, INP 200 ms or less, CLS 0.1 or less. Field data covers the previous 28 days.</t>
  </si>
  <si>
    <t>Data</t>
  </si>
  <si>
    <t>Delete test accounts and data you no longer need</t>
  </si>
  <si>
    <t>Test customers and exports used during the build are deleted, in line with your retention policy.</t>
  </si>
  <si>
    <t>Review</t>
  </si>
  <si>
    <t>Review the first month</t>
  </si>
  <si>
    <t>Sales by product, channel and payment method are reviewed, and the next fixes are agreed and given owners.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</si>
</sst>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 mmm yyyy"/>
    <numFmt numFmtId="165" formatCode="+0;-0;0"/>
    <numFmt numFmtId="166" formatCode="ddd d mmm yyyy"/>
  </numFmts>
  <fonts count="12" x14ac:knownFonts="1">
    <font>
      <color theme="1"/>
      <family val="2"/>
      <scheme val="minor"/>
      <sz val="11"/>
      <name val="Calibri"/>
    </font>
    <font>
      <b/>
      <color rgb="FFFFFFFF"/>
      <sz val="16"/>
      <name val="Arial"/>
    </font>
    <font>
      <color rgb="FF5F5B55"/>
      <sz val="9.5"/>
      <name val="Arial"/>
    </font>
    <font>
      <b/>
      <color rgb="FFFF6A13"/>
      <sz val="12"/>
      <name val="Arial"/>
    </font>
    <font>
      <color rgb="FF0B0B0C"/>
      <sz val="10"/>
      <name val="Arial"/>
    </font>
    <font>
      <b/>
      <color rgb="FF0B0B0C"/>
      <sz val="10"/>
      <name val="Arial"/>
    </font>
    <font>
      <b/>
      <color rgb="FFFFFFFF"/>
      <sz val="10"/>
      <name val="Arial"/>
    </font>
    <font>
      <b/>
      <u/>
      <color rgb="FFFF6A13"/>
      <sz val="10"/>
      <name val="Arial"/>
    </font>
    <font>
      <b/>
      <color rgb="FFB3410B"/>
      <sz val="10"/>
      <name val="Arial"/>
    </font>
    <font>
      <u/>
      <color rgb="FFFF6A13"/>
      <sz val="9"/>
      <name val="Arial"/>
    </font>
    <font>
      <i/>
      <color rgb="FF5F5B55"/>
      <sz val="9"/>
      <name val="Arial"/>
    </font>
    <font>
      <u/>
      <color rgb="FFFF6A13"/>
      <sz val="10"/>
      <name val="Arial"/>
    </font>
  </fonts>
  <fills count="6">
    <fill>
      <patternFill patternType="none"/>
    </fill>
    <fill>
      <patternFill patternType="gray125"/>
    </fill>
    <fill>
      <patternFill patternType="solid">
        <fgColor rgb="FF0B0B0C"/>
      </patternFill>
    </fill>
    <fill>
      <patternFill patternType="solid">
        <fgColor rgb="FFF5F3EF"/>
      </patternFill>
    </fill>
    <fill>
      <patternFill patternType="solid">
        <fgColor rgb="FFFFF0E6"/>
      </patternFill>
    </fill>
    <fill>
      <patternFill patternType="solid">
        <fgColor rgb="FFFF6A13"/>
      </patternFill>
    </fill>
  </fills>
  <borders count="2">
    <border>
      <left/>
      <right/>
      <top/>
      <bottom/>
      <diagonal/>
    </border>
    <border>
      <left style="thin">
        <color rgb="FFD9D5CE"/>
      </left>
      <right style="thin">
        <color rgb="FFD9D5CE"/>
      </right>
      <top style="thin">
        <color rgb="FFD9D5CE"/>
      </top>
      <bottom style="thin">
        <color rgb="FFD9D5CE"/>
      </bottom>
      <diagonal/>
    </border>
  </borders>
  <cellStyleXfs count="1">
    <xf numFmtId="0" fontId="0" fillId="0" borderId="0"/>
  </cellStyleXfs>
  <cellXfs count="42">
    <xf numFmtId="0" fontId="0" fillId="0" borderId="0" xfId="0"/>
    <xf numFmtId="0" fontId="1" fillId="2" borderId="0" xfId="0" applyFont="1" applyFill="1" applyAlignment="1">
      <alignment vertical="center" indent="1"/>
    </xf>
    <xf numFmtId="0" fontId="2" fillId="0" borderId="0" xfId="0" applyFont="1" applyAlignment="1">
      <alignment vertical="center" wrapText="1" indent="1"/>
    </xf>
    <xf numFmtId="0" fontId="3" fillId="0" borderId="0" xfId="0" applyFont="1"/>
    <xf numFmtId="0" fontId="4" fillId="0" borderId="0" xfId="0" applyFont="1" applyAlignment="1">
      <alignment vertical="top" wrapText="1"/>
    </xf>
    <xf numFmtId="0" fontId="5" fillId="3" borderId="1" xfId="0" applyFont="1" applyFill="1" applyBorder="1"/>
    <xf numFmtId="0" fontId="4" fillId="0" borderId="1" xfId="0" applyFont="1" applyBorder="1" applyAlignment="1">
      <alignment horizontal="left" vertical="center" wrapText="1"/>
    </xf>
    <xf numFmtId="164" fontId="5" fillId="4" borderId="1" xfId="0" applyNumberFormat="1"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2" borderId="1" xfId="0" applyFont="1" applyFill="1" applyBorder="1" applyAlignment="1">
      <alignment horizontal="center" vertical="center" wrapText="1"/>
    </xf>
    <xf numFmtId="0" fontId="7" fillId="0" borderId="1" xfId="0" applyFont="1" applyBorder="1"/>
    <xf numFmtId="0" fontId="4" fillId="0" borderId="1" xfId="0" applyFont="1" applyBorder="1" applyAlignment="1">
      <alignment horizontal="center"/>
    </xf>
    <xf numFmtId="9" fontId="5" fillId="0" borderId="1" xfId="0" applyNumberFormat="1" applyFont="1" applyBorder="1" applyAlignment="1">
      <alignment horizontal="center"/>
    </xf>
    <xf numFmtId="0" fontId="0" fillId="0" borderId="1" xfId="0" applyBorder="1" applyAlignment="1">
      <alignment horizontal="center"/>
    </xf>
    <xf numFmtId="0" fontId="8" fillId="0" borderId="1" xfId="0" applyFont="1" applyBorder="1" applyAlignment="1">
      <alignment horizontal="center"/>
    </xf>
    <xf numFmtId="0" fontId="5" fillId="0" borderId="0" xfId="0" applyFont="1"/>
    <xf numFmtId="0" fontId="4" fillId="0" borderId="0" xfId="0" applyFont="1"/>
    <xf numFmtId="0" fontId="9" fillId="0" borderId="0" xfId="0" applyFont="1"/>
    <xf numFmtId="0" fontId="10" fillId="0" borderId="0" xfId="0" applyFont="1" applyAlignment="1">
      <alignment vertical="top" wrapText="1"/>
    </xf>
    <xf numFmtId="0" fontId="11" fillId="0" borderId="0" xfId="0" applyFont="1"/>
    <xf numFmtId="0" fontId="6" fillId="5" borderId="1" xfId="0" applyFont="1" applyFill="1" applyBorder="1" applyAlignment="1">
      <alignment vertical="center" wrapText="1"/>
    </xf>
    <xf numFmtId="0" fontId="4" fillId="0" borderId="1" xfId="0" applyFont="1" applyBorder="1" applyAlignment="1">
      <alignment horizontal="center" vertical="top" wrapText="1"/>
    </xf>
    <xf numFmtId="0" fontId="4" fillId="0" borderId="1" xfId="0" applyFont="1" applyBorder="1" applyAlignment="1">
      <alignment horizontal="left" vertical="top" wrapText="1"/>
    </xf>
    <xf numFmtId="0" fontId="5" fillId="0" borderId="1" xfId="0" applyFont="1" applyBorder="1" applyAlignment="1">
      <alignment horizontal="left" vertical="top" wrapText="1"/>
    </xf>
    <xf numFmtId="165" fontId="4" fillId="0" borderId="1" xfId="0" applyNumberFormat="1" applyFont="1" applyBorder="1" applyAlignment="1">
      <alignment horizontal="center" vertical="top" wrapText="1"/>
    </xf>
    <xf numFmtId="166" fontId="4" fillId="0" borderId="1" xfId="0" applyNumberFormat="1" applyFont="1" applyBorder="1" applyAlignment="1">
      <alignment horizontal="left" vertical="top" wrapText="1"/>
    </xf>
    <xf numFmtId="0" fontId="4" fillId="3" borderId="1" xfId="0" applyFont="1" applyFill="1" applyBorder="1" applyAlignment="1">
      <alignment horizontal="center" vertical="top" wrapText="1"/>
    </xf>
    <xf numFmtId="0" fontId="4" fillId="3" borderId="1" xfId="0" applyFont="1" applyFill="1" applyBorder="1" applyAlignment="1">
      <alignment horizontal="left" vertical="top" wrapText="1"/>
    </xf>
    <xf numFmtId="0" fontId="5" fillId="3" borderId="1" xfId="0" applyFont="1" applyFill="1" applyBorder="1" applyAlignment="1">
      <alignment horizontal="left" vertical="top" wrapText="1"/>
    </xf>
    <xf numFmtId="165" fontId="4" fillId="3" borderId="1" xfId="0" applyNumberFormat="1" applyFont="1" applyFill="1" applyBorder="1" applyAlignment="1">
      <alignment horizontal="center" vertical="top" wrapText="1"/>
    </xf>
    <xf numFmtId="166" fontId="4" fillId="3" borderId="1" xfId="0" applyNumberFormat="1" applyFont="1" applyFill="1" applyBorder="1" applyAlignment="1">
      <alignment horizontal="left" vertical="top" wrapText="1"/>
    </xf>
    <xf numFmtId="0" fontId="4" fillId="0" borderId="0" xfId="0" applyFont="1" applyAlignment="1">
      <alignment horizontal="center"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165" fontId="4" fillId="0" borderId="0" xfId="0" applyNumberFormat="1" applyFont="1" applyAlignment="1">
      <alignment horizontal="center" vertical="top" wrapText="1"/>
    </xf>
    <xf numFmtId="166" fontId="4" fillId="0" borderId="0" xfId="0" applyNumberFormat="1" applyFont="1" applyAlignment="1">
      <alignment horizontal="left" vertical="top" wrapText="1"/>
    </xf>
    <xf numFmtId="164" fontId="4" fillId="0" borderId="1" xfId="0" applyNumberFormat="1" applyFont="1" applyBorder="1" applyAlignment="1">
      <alignment horizontal="left" vertical="top" wrapText="1"/>
    </xf>
    <xf numFmtId="4" fontId="4" fillId="0" borderId="1" xfId="0" applyNumberFormat="1" applyFont="1" applyBorder="1" applyAlignment="1">
      <alignment horizontal="left" vertical="top" wrapText="1"/>
    </xf>
    <xf numFmtId="164" fontId="4" fillId="3" borderId="1" xfId="0" applyNumberFormat="1" applyFont="1" applyFill="1" applyBorder="1" applyAlignment="1">
      <alignment horizontal="left" vertical="top" wrapText="1"/>
    </xf>
    <xf numFmtId="4" fontId="4" fillId="3" borderId="1" xfId="0" applyNumberFormat="1" applyFont="1" applyFill="1" applyBorder="1" applyAlignment="1">
      <alignment horizontal="left" vertical="top" wrapText="1"/>
    </xf>
    <xf numFmtId="164" fontId="4" fillId="0" borderId="0" xfId="0" applyNumberFormat="1" applyFont="1" applyAlignment="1">
      <alignment horizontal="left" vertical="top" wrapText="1"/>
    </xf>
    <xf numFmtId="4" fontId="4" fillId="0" borderId="0" xfId="0" applyNumberFormat="1" applyFont="1" applyAlignment="1">
      <alignment horizontal="left" vertical="top" wrapText="1"/>
    </xf>
  </cellXfs>
  <cellStyles count="1">
    <cellStyle name="Normal" xfId="0" builtinId="0"/>
  </cellStyles>
  <dxfs count="31">
    <dxf>
      <font>
        <b/>
        <color rgb="FF1E6B3A"/>
      </font>
      <fill>
        <patternFill patternType="solid">
          <fgColor rgb="FFDDF3E4"/>
        </patternFill>
      </fill>
    </dxf>
    <dxf>
      <font>
        <b/>
        <color rgb="FFB3410B"/>
      </font>
      <fill>
        <patternFill patternType="solid">
          <fgColor rgb="FFFDE2D6"/>
        </patternFill>
      </fill>
    </dxf>
    <dxf>
      <font>
        <b/>
        <color rgb="FF9A4A12"/>
      </font>
      <fill>
        <patternFill patternType="solid">
          <fgColor rgb="FFFFF0E6"/>
        </patternFill>
      </fill>
    </dxf>
    <dxf>
      <font>
        <color rgb="FF8A857E"/>
      </font>
    </dxf>
    <dxf>
      <font>
        <b/>
        <color rgb="FF1E6B3A"/>
      </font>
      <fill>
        <patternFill patternType="solid">
          <fgColor rgb="FFDDF3E4"/>
        </patternFill>
      </fill>
    </dxf>
    <dxf>
      <font>
        <b/>
        <color rgb="FFB3410B"/>
      </font>
      <fill>
        <patternFill patternType="solid">
          <fgColor rgb="FFFDE2D6"/>
        </patternFill>
      </fill>
    </dxf>
    <dxf>
      <font>
        <b/>
        <color rgb="FF9A4A12"/>
      </font>
      <fill>
        <patternFill patternType="solid">
          <fgColor rgb="FFFFF0E6"/>
        </patternFill>
      </fill>
    </dxf>
    <dxf>
      <font>
        <color rgb="FF8A857E"/>
      </font>
    </dxf>
    <dxf>
      <font>
        <b/>
        <color rgb="FF1E6B3A"/>
      </font>
      <fill>
        <patternFill patternType="solid">
          <fgColor rgb="FFDDF3E4"/>
        </patternFill>
      </fill>
    </dxf>
    <dxf>
      <font>
        <b/>
        <color rgb="FFB3410B"/>
      </font>
      <fill>
        <patternFill patternType="solid">
          <fgColor rgb="FFFDE2D6"/>
        </patternFill>
      </fill>
    </dxf>
    <dxf>
      <font>
        <b/>
        <color rgb="FF9A4A12"/>
      </font>
      <fill>
        <patternFill patternType="solid">
          <fgColor rgb="FFFFF0E6"/>
        </patternFill>
      </fill>
    </dxf>
    <dxf>
      <font>
        <color rgb="FF8A857E"/>
      </font>
    </dxf>
    <dxf>
      <font>
        <b/>
        <color rgb="FF1E6B3A"/>
      </font>
      <fill>
        <patternFill patternType="solid">
          <fgColor rgb="FFDDF3E4"/>
        </patternFill>
      </fill>
    </dxf>
    <dxf>
      <font>
        <b/>
        <color rgb="FFB3410B"/>
      </font>
      <fill>
        <patternFill patternType="solid">
          <fgColor rgb="FFFDE2D6"/>
        </patternFill>
      </fill>
    </dxf>
    <dxf>
      <font>
        <b/>
        <color rgb="FF9A4A12"/>
      </font>
      <fill>
        <patternFill patternType="solid">
          <fgColor rgb="FFFFF0E6"/>
        </patternFill>
      </fill>
    </dxf>
    <dxf>
      <font>
        <color rgb="FF8A857E"/>
      </font>
    </dxf>
    <dxf>
      <font>
        <b/>
        <color rgb="FF1E6B3A"/>
      </font>
      <fill>
        <patternFill patternType="solid">
          <fgColor rgb="FFDDF3E4"/>
        </patternFill>
      </fill>
    </dxf>
    <dxf>
      <font>
        <b/>
        <color rgb="FFB3410B"/>
      </font>
      <fill>
        <patternFill patternType="solid">
          <fgColor rgb="FFFDE2D6"/>
        </patternFill>
      </fill>
    </dxf>
    <dxf>
      <font>
        <b/>
        <color rgb="FFB3410B"/>
      </font>
      <fill>
        <patternFill patternType="solid">
          <fgColor rgb="FFFDE2D6"/>
        </patternFill>
      </fill>
    </dxf>
    <dxf>
      <font>
        <b/>
        <color rgb="FF1E6B3A"/>
      </font>
      <fill>
        <patternFill patternType="solid">
          <fgColor rgb="FFDDF3E4"/>
        </patternFill>
      </fill>
    </dxf>
    <dxf>
      <font>
        <b/>
        <color rgb="FFB3410B"/>
      </font>
      <fill>
        <patternFill patternType="solid">
          <fgColor rgb="FFFDE2D6"/>
        </patternFill>
      </fill>
    </dxf>
    <dxf>
      <font>
        <b/>
        <color rgb="FF9A4A12"/>
      </font>
      <fill>
        <patternFill patternType="solid">
          <fgColor rgb="FFFFF0E6"/>
        </patternFill>
      </fill>
    </dxf>
    <dxf>
      <font>
        <color rgb="FF8A857E"/>
      </font>
    </dxf>
    <dxf>
      <font>
        <b/>
        <color rgb="FF1E6B3A"/>
      </font>
      <fill>
        <patternFill patternType="solid">
          <fgColor rgb="FFDDF3E4"/>
        </patternFill>
      </fill>
    </dxf>
    <dxf>
      <font>
        <b/>
        <color rgb="FFB3410B"/>
      </font>
      <fill>
        <patternFill patternType="solid">
          <fgColor rgb="FFFDE2D6"/>
        </patternFill>
      </fill>
    </dxf>
    <dxf>
      <font>
        <b/>
        <color rgb="FF9A4A12"/>
      </font>
      <fill>
        <patternFill patternType="solid">
          <fgColor rgb="FFFFF0E6"/>
        </patternFill>
      </fill>
    </dxf>
    <dxf>
      <font>
        <color rgb="FF8A857E"/>
      </font>
    </dxf>
    <dxf>
      <font>
        <b/>
        <color rgb="FF1E6B3A"/>
      </font>
      <fill>
        <patternFill patternType="solid">
          <fgColor rgb="FFDDF3E4"/>
        </patternFill>
      </fill>
    </dxf>
    <dxf>
      <font>
        <b/>
        <color rgb="FFB3410B"/>
      </font>
      <fill>
        <patternFill patternType="solid">
          <fgColor rgb="FFFDE2D6"/>
        </patternFill>
      </fill>
    </dxf>
    <dxf>
      <font>
        <b/>
        <color rgb="FF9A4A12"/>
      </font>
      <fill>
        <patternFill patternType="solid">
          <fgColor rgb="FFFFF0E6"/>
        </patternFill>
      </fill>
    </dxf>
    <dxf>
      <font>
        <color rgb="FF8A857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iras.gov.sg/taxes/goods-services-tax-(gst)/basics-of-gst/invoicing-price-display-and-record-keeping/displaying-and-quoting-prices" TargetMode="External"/><Relationship Id="rId2" Type="http://schemas.openxmlformats.org/officeDocument/2006/relationships/hyperlink" Target="https://www.abs.org.sg/e-payments/pay-now" TargetMode="External"/><Relationship Id="rId3" Type="http://schemas.openxmlformats.org/officeDocument/2006/relationships/hyperlink" Target="https://www.pdpc.gov.sg/-/media/files/pdpc/pdf-files/advisory-guidelines/advisory-guidelines-on-the-dnc-provisions-1-feb-2021.pdf" TargetMode="External"/><Relationship Id="rId4" Type="http://schemas.openxmlformats.org/officeDocument/2006/relationships/hyperlink" Target="https://www.enterprisesg.gov.sg/financial-support/edge-grant/automation-and-digitalisation/single-function-solutions/e-commerce-online-shop" TargetMode="External"/><Relationship Id="rId5" Type="http://schemas.openxmlformats.org/officeDocument/2006/relationships/hyperlink" Target="https://jin-design.com/resources/templates/online-store-launch-checklist/" TargetMode="External"/><Relationship Id="rId6" Type="http://schemas.openxmlformats.org/officeDocument/2006/relationships/hyperlink" Target="https://jin-design.com/blog/plan-online-store-singapore/" TargetMode="External"/><Relationship Id="rId7" Type="http://schemas.openxmlformats.org/officeDocument/2006/relationships/hyperlink" Target="https://jin-design.com/services/ecommerce-websi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A13"/>
    <pageSetUpPr fitToPage="1"/>
  </sheetPr>
  <dimension ref="A1:H54"/>
  <sheetViews>
    <sheetView workbookViewId="0" showGridLines="0"/>
  </sheetViews>
  <sheetFormatPr defaultRowHeight="15" outlineLevelRow="0" outlineLevelCol="0" x14ac:dyDescent="55"/>
  <cols>
    <col min="1" max="1" width="30" customWidth="1"/>
    <col min="2" max="2" width="14" customWidth="1"/>
    <col min="3" max="6" width="13" customWidth="1"/>
    <col min="7" max="7" width="14" customWidth="1"/>
    <col min="8" max="8" width="13" customWidth="1"/>
  </cols>
  <sheetData>
    <row r="1" ht="32" customHeight="1" spans="1:8" x14ac:dyDescent="0.25">
      <c r="A1" s="1" t="s">
        <v>0</v>
      </c>
      <c r="B1" s="1"/>
      <c r="C1" s="1"/>
      <c r="D1" s="1"/>
      <c r="E1" s="1"/>
      <c r="F1" s="1"/>
      <c r="G1" s="1"/>
      <c r="H1" s="1"/>
    </row>
    <row r="2" ht="30" customHeight="1" spans="1:8" x14ac:dyDescent="0.25">
      <c r="A2" s="2" t="s">
        <v>1</v>
      </c>
      <c r="B2" s="2"/>
      <c r="C2" s="2"/>
      <c r="D2" s="2"/>
      <c r="E2" s="2"/>
      <c r="F2" s="2"/>
      <c r="G2" s="2"/>
      <c r="H2" s="2"/>
    </row>
    <row r="4" ht="20" customHeight="1" spans="1:8" x14ac:dyDescent="0.25">
      <c r="A4" s="3" t="s">
        <v>2</v>
      </c>
      <c r="B4" s="3"/>
      <c r="C4" s="3"/>
      <c r="D4" s="3"/>
      <c r="E4" s="3"/>
      <c r="F4" s="3"/>
      <c r="G4" s="3"/>
      <c r="H4" s="3"/>
    </row>
    <row r="5" ht="28" customHeight="1" spans="1:8" x14ac:dyDescent="0.25">
      <c r="A5" s="4" t="s">
        <v>3</v>
      </c>
      <c r="B5" s="4"/>
      <c r="C5" s="4"/>
      <c r="D5" s="4"/>
      <c r="E5" s="4"/>
      <c r="F5" s="4"/>
      <c r="G5" s="4"/>
      <c r="H5" s="4"/>
    </row>
    <row r="6" ht="28" customHeight="1" spans="1:8" x14ac:dyDescent="0.25">
      <c r="A6" s="4" t="s">
        <v>4</v>
      </c>
      <c r="B6" s="4"/>
      <c r="C6" s="4"/>
      <c r="D6" s="4"/>
      <c r="E6" s="4"/>
      <c r="F6" s="4"/>
      <c r="G6" s="4"/>
      <c r="H6" s="4"/>
    </row>
    <row r="7" ht="28" customHeight="1" spans="1:8" x14ac:dyDescent="0.25">
      <c r="A7" s="4" t="s">
        <v>5</v>
      </c>
      <c r="B7" s="4"/>
      <c r="C7" s="4"/>
      <c r="D7" s="4"/>
      <c r="E7" s="4"/>
      <c r="F7" s="4"/>
      <c r="G7" s="4"/>
      <c r="H7" s="4"/>
    </row>
    <row r="8" ht="28" customHeight="1" spans="1:8" x14ac:dyDescent="0.25">
      <c r="A8" s="4" t="s">
        <v>6</v>
      </c>
      <c r="B8" s="4"/>
      <c r="C8" s="4"/>
      <c r="D8" s="4"/>
      <c r="E8" s="4"/>
      <c r="F8" s="4"/>
      <c r="G8" s="4"/>
      <c r="H8" s="4"/>
    </row>
    <row r="9" ht="28" customHeight="1" spans="1:8" x14ac:dyDescent="0.25">
      <c r="A9" s="4" t="s">
        <v>7</v>
      </c>
      <c r="B9" s="4"/>
      <c r="C9" s="4"/>
      <c r="D9" s="4"/>
      <c r="E9" s="4"/>
      <c r="F9" s="4"/>
      <c r="G9" s="4"/>
      <c r="H9" s="4"/>
    </row>
    <row r="11" ht="20" customHeight="1" spans="1:8" x14ac:dyDescent="0.25">
      <c r="A11" s="3" t="s">
        <v>8</v>
      </c>
      <c r="B11" s="3"/>
      <c r="C11" s="3"/>
      <c r="D11" s="3"/>
      <c r="E11" s="3"/>
      <c r="F11" s="3"/>
      <c r="G11" s="3"/>
      <c r="H11" s="3"/>
    </row>
    <row r="12" ht="20" customHeight="1" spans="1:8" x14ac:dyDescent="0.25">
      <c r="A12" s="5" t="s">
        <v>9</v>
      </c>
      <c r="B12" s="6" t="s">
        <v>10</v>
      </c>
      <c r="C12" s="6"/>
      <c r="D12" s="6"/>
      <c r="E12" s="6"/>
      <c r="F12" s="6"/>
      <c r="G12" s="6"/>
      <c r="H12" s="6"/>
    </row>
    <row r="13" ht="20" customHeight="1" spans="1:8" x14ac:dyDescent="0.25">
      <c r="A13" s="5" t="s">
        <v>11</v>
      </c>
      <c r="B13" s="6" t="s">
        <v>12</v>
      </c>
      <c r="C13" s="6"/>
      <c r="D13" s="6"/>
      <c r="E13" s="6"/>
      <c r="F13" s="6"/>
      <c r="G13" s="6"/>
      <c r="H13" s="6"/>
    </row>
    <row r="14" ht="20" customHeight="1" spans="1:8" x14ac:dyDescent="0.25">
      <c r="A14" s="5" t="s">
        <v>13</v>
      </c>
      <c r="B14" s="6" t="s">
        <v>14</v>
      </c>
      <c r="C14" s="6"/>
      <c r="D14" s="6"/>
      <c r="E14" s="6"/>
      <c r="F14" s="6"/>
      <c r="G14" s="6"/>
      <c r="H14" s="6"/>
    </row>
    <row r="15" ht="20" customHeight="1" spans="1:8" x14ac:dyDescent="0.25">
      <c r="A15" s="5" t="s">
        <v>15</v>
      </c>
      <c r="B15" s="7">
        <v>46342</v>
      </c>
      <c r="C15" s="7"/>
      <c r="D15" s="7"/>
      <c r="E15" s="7"/>
      <c r="F15" s="7"/>
      <c r="G15" s="7"/>
      <c r="H15" s="7"/>
    </row>
    <row r="16" ht="20" customHeight="1" spans="1:8" x14ac:dyDescent="0.25">
      <c r="A16" s="5" t="s">
        <v>16</v>
      </c>
      <c r="B16" s="6" t="s">
        <v>17</v>
      </c>
      <c r="C16" s="6"/>
      <c r="D16" s="6"/>
      <c r="E16" s="6"/>
      <c r="F16" s="6"/>
      <c r="G16" s="6"/>
      <c r="H16" s="6"/>
    </row>
    <row r="17" ht="20" customHeight="1" spans="1:8" x14ac:dyDescent="0.25">
      <c r="A17" s="5" t="s">
        <v>18</v>
      </c>
      <c r="B17" s="6" t="s">
        <v>19</v>
      </c>
      <c r="C17" s="6"/>
      <c r="D17" s="6"/>
      <c r="E17" s="6"/>
      <c r="F17" s="6"/>
      <c r="G17" s="6"/>
      <c r="H17" s="6"/>
    </row>
    <row r="18" ht="20" customHeight="1" spans="1:8" x14ac:dyDescent="0.25">
      <c r="A18" s="5" t="s">
        <v>20</v>
      </c>
      <c r="B18" s="6" t="s">
        <v>21</v>
      </c>
      <c r="C18" s="6"/>
      <c r="D18" s="6"/>
      <c r="E18" s="6"/>
      <c r="F18" s="6"/>
      <c r="G18" s="6"/>
      <c r="H18" s="6"/>
    </row>
    <row r="19" ht="20" customHeight="1" spans="1:8" x14ac:dyDescent="0.25">
      <c r="A19" s="5" t="s">
        <v>22</v>
      </c>
      <c r="B19" s="6" t="s">
        <v>23</v>
      </c>
      <c r="C19" s="6"/>
      <c r="D19" s="6"/>
      <c r="E19" s="6"/>
      <c r="F19" s="6"/>
      <c r="G19" s="6"/>
      <c r="H19" s="6"/>
    </row>
    <row r="20" ht="20" customHeight="1" spans="1:8" x14ac:dyDescent="0.25">
      <c r="A20" s="5" t="s">
        <v>24</v>
      </c>
      <c r="B20" s="6" t="s">
        <v>25</v>
      </c>
      <c r="C20" s="6"/>
      <c r="D20" s="6"/>
      <c r="E20" s="6"/>
      <c r="F20" s="6"/>
      <c r="G20" s="6"/>
      <c r="H20" s="6"/>
    </row>
    <row r="22" ht="20" customHeight="1" spans="1:8" x14ac:dyDescent="0.25">
      <c r="A22" s="3" t="s">
        <v>26</v>
      </c>
      <c r="B22" s="3"/>
      <c r="C22" s="3"/>
      <c r="D22" s="3"/>
      <c r="E22" s="3"/>
      <c r="F22" s="3"/>
      <c r="G22" s="3"/>
      <c r="H22" s="3"/>
    </row>
    <row r="23" ht="24" customHeight="1" spans="1:8" x14ac:dyDescent="0.25">
      <c r="A23" s="8" t="s">
        <v>27</v>
      </c>
      <c r="B23" s="9" t="s">
        <v>28</v>
      </c>
      <c r="C23" s="9" t="s">
        <v>29</v>
      </c>
      <c r="D23" s="9" t="s">
        <v>30</v>
      </c>
      <c r="E23" s="9" t="s">
        <v>31</v>
      </c>
      <c r="F23" s="9" t="s">
        <v>32</v>
      </c>
      <c r="G23" s="9" t="s">
        <v>33</v>
      </c>
      <c r="H23" s="9" t="s">
        <v>34</v>
      </c>
    </row>
    <row r="24" spans="1:8" x14ac:dyDescent="0.25">
      <c r="A24" s="10" t="str">
        <f>HYPERLINK("#'Setup'!A1","Setup")</f>
        <v>Setup</v>
      </c>
      <c r="B24" s="11">
        <f>COUNTA('Setup'!C5:C70)</f>
        <v>18</v>
      </c>
      <c r="C24" s="11">
        <f>COUNTIF('Setup'!J5:J70,"Done")</f>
        <v>14</v>
      </c>
      <c r="D24" s="11">
        <f>COUNTIF('Setup'!J5:J70,"In progress")</f>
        <v>2</v>
      </c>
      <c r="E24" s="11">
        <f>COUNTIF('Setup'!J5:J70,"Blocked")</f>
        <v>1</v>
      </c>
      <c r="F24" s="11">
        <f>COUNTIF('Setup'!J5:J70,"Not applicable")</f>
        <v>1</v>
      </c>
      <c r="G24" s="11">
        <f>B24-C24-D24-E24-F24</f>
        <v>0</v>
      </c>
      <c r="H24" s="12">
        <f>IF(B24-F24=0,0,C24/(B24-F24))</f>
        <v>0.8235294117647058</v>
      </c>
    </row>
    <row r="25" spans="1:8" x14ac:dyDescent="0.25">
      <c r="A25" s="10" t="str">
        <f>HYPERLINK("#'Catalogue and content'!A1","Catalogue and content")</f>
        <v>Catalogue and content</v>
      </c>
      <c r="B25" s="11">
        <f>COUNTA('Catalogue and content'!C5:C70)</f>
        <v>13</v>
      </c>
      <c r="C25" s="11">
        <f>COUNTIF('Catalogue and content'!J5:J70,"Done")</f>
        <v>7</v>
      </c>
      <c r="D25" s="11">
        <f>COUNTIF('Catalogue and content'!J5:J70,"In progress")</f>
        <v>3</v>
      </c>
      <c r="E25" s="11">
        <f>COUNTIF('Catalogue and content'!J5:J70,"Blocked")</f>
        <v>0</v>
      </c>
      <c r="F25" s="11">
        <f>COUNTIF('Catalogue and content'!J5:J70,"Not applicable")</f>
        <v>0</v>
      </c>
      <c r="G25" s="11">
        <f>B25-C25-D25-E25-F25</f>
        <v>3</v>
      </c>
      <c r="H25" s="12">
        <f>IF(B25-F25=0,0,C25/(B25-F25))</f>
        <v>0.5384615384615384</v>
      </c>
    </row>
    <row r="26" spans="1:8" x14ac:dyDescent="0.25">
      <c r="A26" s="10" t="str">
        <f>HYPERLINK("#'Checkout and testing'!A1","Checkout and testing")</f>
        <v>Checkout and testing</v>
      </c>
      <c r="B26" s="11">
        <f>COUNTA('Checkout and testing'!C5:C70)</f>
        <v>14</v>
      </c>
      <c r="C26" s="11">
        <f>COUNTIF('Checkout and testing'!J5:J70,"Done")</f>
        <v>10</v>
      </c>
      <c r="D26" s="11">
        <f>COUNTIF('Checkout and testing'!J5:J70,"In progress")</f>
        <v>3</v>
      </c>
      <c r="E26" s="11">
        <f>COUNTIF('Checkout and testing'!J5:J70,"Blocked")</f>
        <v>0</v>
      </c>
      <c r="F26" s="11">
        <f>COUNTIF('Checkout and testing'!J5:J70,"Not applicable")</f>
        <v>0</v>
      </c>
      <c r="G26" s="11">
        <f>B26-C26-D26-E26-F26</f>
        <v>1</v>
      </c>
      <c r="H26" s="12">
        <f>IF(B26-F26=0,0,C26/(B26-F26))</f>
        <v>0.7142857142857143</v>
      </c>
    </row>
    <row r="27" spans="1:8" x14ac:dyDescent="0.25">
      <c r="A27" s="10" t="str">
        <f>HYPERLINK("#'Tracking'!A1","Tracking")</f>
        <v>Tracking</v>
      </c>
      <c r="B27" s="11">
        <f>COUNTA('Tracking'!C5:C70)</f>
        <v>10</v>
      </c>
      <c r="C27" s="11">
        <f>COUNTIF('Tracking'!J5:J70,"Done")</f>
        <v>6</v>
      </c>
      <c r="D27" s="11">
        <f>COUNTIF('Tracking'!J5:J70,"In progress")</f>
        <v>2</v>
      </c>
      <c r="E27" s="11">
        <f>COUNTIF('Tracking'!J5:J70,"Blocked")</f>
        <v>0</v>
      </c>
      <c r="F27" s="11">
        <f>COUNTIF('Tracking'!J5:J70,"Not applicable")</f>
        <v>0</v>
      </c>
      <c r="G27" s="11">
        <f>B27-C27-D27-E27-F27</f>
        <v>2</v>
      </c>
      <c r="H27" s="12">
        <f>IF(B27-F27=0,0,C27/(B27-F27))</f>
        <v>0.6</v>
      </c>
    </row>
    <row r="28" spans="1:8" x14ac:dyDescent="0.25">
      <c r="A28" s="10" t="str">
        <f>HYPERLINK("#'Launch day'!A1","Launch day")</f>
        <v>Launch day</v>
      </c>
      <c r="B28" s="11">
        <f>COUNTA('Launch day'!C5:C70)</f>
        <v>10</v>
      </c>
      <c r="C28" s="11">
        <f>COUNTIF('Launch day'!J5:J70,"Done")</f>
        <v>0</v>
      </c>
      <c r="D28" s="11">
        <f>COUNTIF('Launch day'!J5:J70,"In progress")</f>
        <v>0</v>
      </c>
      <c r="E28" s="11">
        <f>COUNTIF('Launch day'!J5:J70,"Blocked")</f>
        <v>0</v>
      </c>
      <c r="F28" s="11">
        <f>COUNTIF('Launch day'!J5:J70,"Not applicable")</f>
        <v>0</v>
      </c>
      <c r="G28" s="11">
        <f>B28-C28-D28-E28-F28</f>
        <v>10</v>
      </c>
      <c r="H28" s="12">
        <f>IF(B28-F28=0,0,C28/(B28-F28))</f>
        <v>0</v>
      </c>
    </row>
    <row r="29" spans="1:8" x14ac:dyDescent="0.25">
      <c r="A29" s="10" t="str">
        <f>HYPERLINK("#'First 30 days'!A1","First 30 days")</f>
        <v>First 30 days</v>
      </c>
      <c r="B29" s="11">
        <f>COUNTA('First 30 days'!C5:C70)</f>
        <v>12</v>
      </c>
      <c r="C29" s="11">
        <f>COUNTIF('First 30 days'!J5:J70,"Done")</f>
        <v>0</v>
      </c>
      <c r="D29" s="11">
        <f>COUNTIF('First 30 days'!J5:J70,"In progress")</f>
        <v>0</v>
      </c>
      <c r="E29" s="11">
        <f>COUNTIF('First 30 days'!J5:J70,"Blocked")</f>
        <v>0</v>
      </c>
      <c r="F29" s="11">
        <f>COUNTIF('First 30 days'!J5:J70,"Not applicable")</f>
        <v>0</v>
      </c>
      <c r="G29" s="11">
        <f>B29-C29-D29-E29-F29</f>
        <v>12</v>
      </c>
      <c r="H29" s="12">
        <f>IF(B29-F29=0,0,C29/(B29-F29))</f>
        <v>0</v>
      </c>
    </row>
    <row r="30" spans="1:3" x14ac:dyDescent="0.25">
      <c r="A30" s="10" t="str">
        <f>HYPERLINK("#'Test orders'!A1","Test orders: passed / failed")</f>
        <v>Test orders: passed / failed</v>
      </c>
      <c r="B30" s="13">
        <f>COUNTIF('Test orders'!M5:M70,"Pass")</f>
        <v>4</v>
      </c>
      <c r="C30" s="14">
        <f>COUNTIF('Test orders'!M5:M70,"Fail")</f>
        <v>2</v>
      </c>
    </row>
    <row r="32" ht="20" customHeight="1" spans="1:8" x14ac:dyDescent="0.25">
      <c r="A32" s="3" t="s">
        <v>35</v>
      </c>
      <c r="B32" s="3"/>
      <c r="C32" s="3"/>
      <c r="D32" s="3"/>
      <c r="E32" s="3"/>
      <c r="F32" s="3"/>
      <c r="G32" s="3"/>
      <c r="H32" s="3"/>
    </row>
    <row r="33" spans="1:8" x14ac:dyDescent="0.25">
      <c r="A33" s="15" t="s">
        <v>33</v>
      </c>
      <c r="B33" s="16" t="s">
        <v>36</v>
      </c>
      <c r="C33" s="16"/>
      <c r="D33" s="16"/>
      <c r="E33" s="16"/>
      <c r="F33" s="16"/>
      <c r="G33" s="16"/>
      <c r="H33" s="16"/>
    </row>
    <row r="34" spans="1:8" x14ac:dyDescent="0.25">
      <c r="A34" s="15" t="s">
        <v>30</v>
      </c>
      <c r="B34" s="16" t="s">
        <v>37</v>
      </c>
      <c r="C34" s="16"/>
      <c r="D34" s="16"/>
      <c r="E34" s="16"/>
      <c r="F34" s="16"/>
      <c r="G34" s="16"/>
      <c r="H34" s="16"/>
    </row>
    <row r="35" spans="1:8" x14ac:dyDescent="0.25">
      <c r="A35" s="15" t="s">
        <v>29</v>
      </c>
      <c r="B35" s="16" t="s">
        <v>38</v>
      </c>
      <c r="C35" s="16"/>
      <c r="D35" s="16"/>
      <c r="E35" s="16"/>
      <c r="F35" s="16"/>
      <c r="G35" s="16"/>
      <c r="H35" s="16"/>
    </row>
    <row r="36" spans="1:8" x14ac:dyDescent="0.25">
      <c r="A36" s="15" t="s">
        <v>31</v>
      </c>
      <c r="B36" s="16" t="s">
        <v>39</v>
      </c>
      <c r="C36" s="16"/>
      <c r="D36" s="16"/>
      <c r="E36" s="16"/>
      <c r="F36" s="16"/>
      <c r="G36" s="16"/>
      <c r="H36" s="16"/>
    </row>
    <row r="37" spans="1:8" x14ac:dyDescent="0.25">
      <c r="A37" s="15" t="s">
        <v>32</v>
      </c>
      <c r="B37" s="16" t="s">
        <v>40</v>
      </c>
      <c r="C37" s="16"/>
      <c r="D37" s="16"/>
      <c r="E37" s="16"/>
      <c r="F37" s="16"/>
      <c r="G37" s="16"/>
      <c r="H37" s="16"/>
    </row>
    <row r="39" ht="20" customHeight="1" spans="1:8" x14ac:dyDescent="0.25">
      <c r="A39" s="3" t="s">
        <v>41</v>
      </c>
      <c r="B39" s="3"/>
      <c r="C39" s="3"/>
      <c r="D39" s="3"/>
      <c r="E39" s="3"/>
      <c r="F39" s="3"/>
      <c r="G39" s="3"/>
      <c r="H39" s="3"/>
    </row>
    <row r="40" ht="28" customHeight="1" spans="1:8" x14ac:dyDescent="0.25">
      <c r="A40" s="4" t="s">
        <v>42</v>
      </c>
      <c r="B40" s="4"/>
      <c r="C40" s="4"/>
      <c r="D40" s="4"/>
      <c r="E40" s="4"/>
      <c r="F40" s="4"/>
      <c r="G40" s="4"/>
      <c r="H40" s="4"/>
    </row>
    <row r="41" spans="1:8" x14ac:dyDescent="0.25">
      <c r="A41" s="17" t="s">
        <v>43</v>
      </c>
      <c r="B41" s="17"/>
      <c r="C41" s="17"/>
      <c r="D41" s="17"/>
      <c r="E41" s="17"/>
      <c r="F41" s="17"/>
      <c r="G41" s="17"/>
      <c r="H41" s="17"/>
    </row>
    <row r="42" ht="28" customHeight="1" spans="1:8" x14ac:dyDescent="0.25">
      <c r="A42" s="4" t="s">
        <v>44</v>
      </c>
      <c r="B42" s="4"/>
      <c r="C42" s="4"/>
      <c r="D42" s="4"/>
      <c r="E42" s="4"/>
      <c r="F42" s="4"/>
      <c r="G42" s="4"/>
      <c r="H42" s="4"/>
    </row>
    <row r="43" spans="1:8" x14ac:dyDescent="0.25">
      <c r="A43" s="17" t="s">
        <v>45</v>
      </c>
      <c r="B43" s="17"/>
      <c r="C43" s="17"/>
      <c r="D43" s="17"/>
      <c r="E43" s="17"/>
      <c r="F43" s="17"/>
      <c r="G43" s="17"/>
      <c r="H43" s="17"/>
    </row>
    <row r="44" ht="42" customHeight="1" spans="1:8" x14ac:dyDescent="0.25">
      <c r="A44" s="4" t="s">
        <v>46</v>
      </c>
      <c r="B44" s="4"/>
      <c r="C44" s="4"/>
      <c r="D44" s="4"/>
      <c r="E44" s="4"/>
      <c r="F44" s="4"/>
      <c r="G44" s="4"/>
      <c r="H44" s="4"/>
    </row>
    <row r="45" spans="1:8" x14ac:dyDescent="0.25">
      <c r="A45" s="17" t="s">
        <v>47</v>
      </c>
      <c r="B45" s="17"/>
      <c r="C45" s="17"/>
      <c r="D45" s="17"/>
      <c r="E45" s="17"/>
      <c r="F45" s="17"/>
      <c r="G45" s="17"/>
      <c r="H45" s="17"/>
    </row>
    <row r="46" ht="42" customHeight="1" spans="1:8" x14ac:dyDescent="0.25">
      <c r="A46" s="4" t="s">
        <v>48</v>
      </c>
      <c r="B46" s="4"/>
      <c r="C46" s="4"/>
      <c r="D46" s="4"/>
      <c r="E46" s="4"/>
      <c r="F46" s="4"/>
      <c r="G46" s="4"/>
      <c r="H46" s="4"/>
    </row>
    <row r="47" spans="1:8" x14ac:dyDescent="0.25">
      <c r="A47" s="17" t="s">
        <v>49</v>
      </c>
      <c r="B47" s="17"/>
      <c r="C47" s="17"/>
      <c r="D47" s="17"/>
      <c r="E47" s="17"/>
      <c r="F47" s="17"/>
      <c r="G47" s="17"/>
      <c r="H47" s="17"/>
    </row>
    <row r="48" ht="18" customHeight="1" spans="1:8" x14ac:dyDescent="0.25">
      <c r="A48" s="18" t="s">
        <v>50</v>
      </c>
      <c r="B48" s="18"/>
      <c r="C48" s="18"/>
      <c r="D48" s="18"/>
      <c r="E48" s="18"/>
      <c r="F48" s="18"/>
      <c r="G48" s="18"/>
      <c r="H48" s="18"/>
    </row>
    <row r="50" ht="20" customHeight="1" spans="1:8" x14ac:dyDescent="0.25">
      <c r="A50" s="3" t="s">
        <v>51</v>
      </c>
      <c r="B50" s="3"/>
      <c r="C50" s="3"/>
      <c r="D50" s="3"/>
      <c r="E50" s="3"/>
      <c r="F50" s="3"/>
      <c r="G50" s="3"/>
      <c r="H50" s="3"/>
    </row>
    <row r="51" ht="30" customHeight="1" spans="1:8" x14ac:dyDescent="0.25">
      <c r="A51" s="4" t="s">
        <v>52</v>
      </c>
      <c r="B51" s="4"/>
      <c r="C51" s="4"/>
      <c r="D51" s="4"/>
      <c r="E51" s="4"/>
      <c r="F51" s="4"/>
      <c r="G51" s="4"/>
      <c r="H51" s="4"/>
    </row>
    <row r="52" spans="1:8" x14ac:dyDescent="0.25">
      <c r="A52" s="19" t="s">
        <v>53</v>
      </c>
      <c r="B52" s="19"/>
      <c r="C52" s="19"/>
      <c r="D52" s="19"/>
      <c r="E52" s="19"/>
      <c r="F52" s="19"/>
      <c r="G52" s="19"/>
      <c r="H52" s="19"/>
    </row>
    <row r="53" spans="1:8" x14ac:dyDescent="0.25">
      <c r="A53" s="19" t="s">
        <v>54</v>
      </c>
      <c r="B53" s="19"/>
      <c r="C53" s="19"/>
      <c r="D53" s="19"/>
      <c r="E53" s="19"/>
      <c r="F53" s="19"/>
      <c r="G53" s="19"/>
      <c r="H53" s="19"/>
    </row>
    <row r="54" spans="1:8" x14ac:dyDescent="0.25">
      <c r="A54" s="19" t="s">
        <v>55</v>
      </c>
      <c r="B54" s="19"/>
      <c r="C54" s="19"/>
      <c r="D54" s="19"/>
      <c r="E54" s="19"/>
      <c r="F54" s="19"/>
      <c r="G54" s="19"/>
      <c r="H54" s="19"/>
    </row>
  </sheetData>
  <mergeCells count="40">
    <mergeCell ref="A1:H1"/>
    <mergeCell ref="A2:H2"/>
    <mergeCell ref="A4:H4"/>
    <mergeCell ref="A5:H5"/>
    <mergeCell ref="A6:H6"/>
    <mergeCell ref="A7:H7"/>
    <mergeCell ref="A8:H8"/>
    <mergeCell ref="A9:H9"/>
    <mergeCell ref="A11:H11"/>
    <mergeCell ref="B12:H12"/>
    <mergeCell ref="B13:H13"/>
    <mergeCell ref="B14:H14"/>
    <mergeCell ref="B15:H15"/>
    <mergeCell ref="B16:H16"/>
    <mergeCell ref="B17:H17"/>
    <mergeCell ref="B18:H18"/>
    <mergeCell ref="B19:H19"/>
    <mergeCell ref="B20:H20"/>
    <mergeCell ref="A22:H22"/>
    <mergeCell ref="A32:H32"/>
    <mergeCell ref="B33:H33"/>
    <mergeCell ref="B34:H34"/>
    <mergeCell ref="B35:H35"/>
    <mergeCell ref="B36:H36"/>
    <mergeCell ref="B37:H37"/>
    <mergeCell ref="A39:H39"/>
    <mergeCell ref="A40:H40"/>
    <mergeCell ref="A41:H41"/>
    <mergeCell ref="A42:H42"/>
    <mergeCell ref="A43:H43"/>
    <mergeCell ref="A44:H44"/>
    <mergeCell ref="A45:H45"/>
    <mergeCell ref="A46:H46"/>
    <mergeCell ref="A47:H47"/>
    <mergeCell ref="A48:H48"/>
    <mergeCell ref="A50:H50"/>
    <mergeCell ref="A51:H51"/>
    <mergeCell ref="A52:H52"/>
    <mergeCell ref="A53:H53"/>
    <mergeCell ref="A54:H54"/>
  </mergeCells>
  <conditionalFormatting sqref="A33:A37">
    <cfRule type="containsText" dxfId="0" priority="1">
      <formula>NOT(ISERROR(SEARCH("Done",A33)))</formula>
    </cfRule>
    <cfRule type="containsText" dxfId="1" priority="2">
      <formula>NOT(ISERROR(SEARCH("Blocked",A33)))</formula>
    </cfRule>
    <cfRule type="containsText" dxfId="2" priority="3">
      <formula>NOT(ISERROR(SEARCH("In progress",A33)))</formula>
    </cfRule>
    <cfRule type="containsText" dxfId="3" priority="4">
      <formula>NOT(ISERROR(SEARCH("Not applicable",A33)))</formula>
    </cfRule>
  </conditionalFormatting>
  <dataValidations count="3">
    <dataValidation type="list" allowBlank="1" showErrorMessage="1" errorTitle="Platform" error="Pick a platform from the list." sqref="B14">
      <formula1>"Shopify,WooCommerce,Custom,Other"</formula1>
    </dataValidation>
    <dataValidation type="date" operator="greaterThan" showErrorMessage="1" errorTitle="Launch date" error="Enter a date, for example 16/11/2026." sqref="B15">
      <formula1>36526</formula1>
    </dataValidation>
    <dataValidation type="list" allowBlank="1" sqref="B17">
      <formula1>"Yes,No,Not sure"</formula1>
    </dataValidation>
  </dataValidations>
  <hyperlinks>
    <hyperlink ref="A41" r:id="rId1"/>
    <hyperlink ref="A43" r:id="rId2"/>
    <hyperlink ref="A45" r:id="rId3"/>
    <hyperlink ref="A47" r:id="rId4"/>
    <hyperlink ref="A52" r:id="rId5"/>
    <hyperlink ref="A53" r:id="rId6"/>
    <hyperlink ref="A54" r:id="rId7"/>
  </hyperlinks>
  <pageMargins left="0.4" right="0.4" top="0.5" bottom="0.6" header="0.3" footer="0.3"/>
  <pageSetup paperSize="9" orientation="portrait" fitToWidth="1" fitToHeight="0"/>
  <headerFooter>
    <oddFooter>&amp;L&amp;8JIN Design · Free template: jin-design.com/resources/templates/online-store-launch-checklist/&amp;R&amp;8Page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70"/>
  <sheetViews>
    <sheetView workbookViewId="0" showGridLines="0">
      <pane xSplit="3" ySplit="4" topLeftCell="D5" activePane="bottomRight" state="frozen"/>
      <selection pane="bottomRight"/>
    </sheetView>
  </sheetViews>
  <sheetFormatPr defaultRowHeight="15" outlineLevelRow="0" outlineLevelCol="0" x14ac:dyDescent="55"/>
  <cols>
    <col min="1" max="1" width="5" customWidth="1"/>
    <col min="2" max="2" width="13" customWidth="1"/>
    <col min="3" max="3" width="32" customWidth="1"/>
    <col min="4" max="4" width="50" customWidth="1"/>
    <col min="5" max="5" width="14" customWidth="1"/>
    <col min="6" max="6" width="40" customWidth="1"/>
    <col min="7" max="7" width="12" customWidth="1"/>
    <col min="8" max="8" width="10" customWidth="1"/>
    <col min="9" max="9" width="12" customWidth="1"/>
    <col min="10" max="10" width="13" customWidth="1"/>
    <col min="11" max="11" width="34" customWidth="1"/>
  </cols>
  <sheetData>
    <row r="1" ht="32" customHeight="1" spans="1:11" x14ac:dyDescent="0.25">
      <c r="A1" s="1" t="s">
        <v>56</v>
      </c>
      <c r="B1" s="1"/>
      <c r="C1" s="1"/>
      <c r="D1" s="1"/>
      <c r="E1" s="1"/>
      <c r="F1" s="1"/>
      <c r="G1" s="1"/>
      <c r="H1" s="1"/>
      <c r="I1" s="1"/>
      <c r="J1" s="1"/>
      <c r="K1" s="1"/>
    </row>
    <row r="2" ht="30" customHeight="1" spans="1:11" x14ac:dyDescent="0.25">
      <c r="A2" s="2" t="s">
        <v>57</v>
      </c>
      <c r="B2" s="2"/>
      <c r="C2" s="2"/>
      <c r="D2" s="2"/>
      <c r="E2" s="2"/>
      <c r="F2" s="2"/>
      <c r="G2" s="2"/>
      <c r="H2" s="2"/>
      <c r="I2" s="2"/>
      <c r="J2" s="2"/>
      <c r="K2" s="2"/>
    </row>
    <row r="4" ht="30" customHeight="1" spans="1:11" x14ac:dyDescent="0.25">
      <c r="A4" s="20" t="s">
        <v>58</v>
      </c>
      <c r="B4" s="20" t="s">
        <v>59</v>
      </c>
      <c r="C4" s="20" t="s">
        <v>60</v>
      </c>
      <c r="D4" s="20" t="s">
        <v>61</v>
      </c>
      <c r="E4" s="20" t="s">
        <v>13</v>
      </c>
      <c r="F4" s="20" t="s">
        <v>62</v>
      </c>
      <c r="G4" s="20" t="s">
        <v>63</v>
      </c>
      <c r="H4" s="20" t="s">
        <v>64</v>
      </c>
      <c r="I4" s="20" t="s">
        <v>65</v>
      </c>
      <c r="J4" s="20" t="s">
        <v>66</v>
      </c>
      <c r="K4" s="20" t="s">
        <v>67</v>
      </c>
    </row>
    <row r="5" spans="1:11" x14ac:dyDescent="0.25">
      <c r="A5" s="21">
        <v>1</v>
      </c>
      <c r="B5" s="22" t="s">
        <v>68</v>
      </c>
      <c r="C5" s="23" t="s">
        <v>69</v>
      </c>
      <c r="D5" s="22" t="s">
        <v>70</v>
      </c>
      <c r="E5" s="22" t="s">
        <v>71</v>
      </c>
      <c r="F5" s="22" t="s">
        <v>72</v>
      </c>
      <c r="G5" s="22" t="s">
        <v>73</v>
      </c>
      <c r="H5" s="24">
        <v>-21</v>
      </c>
      <c r="I5" s="25">
        <f>IF(AND(ISNUMBER(H5),ISNUMBER('Start here'!$B$15)),'Start here'!$B$15+H5,"")</f>
        <v>46321</v>
      </c>
      <c r="J5" s="22" t="s">
        <v>29</v>
      </c>
      <c r="K5" s="22" t="s">
        <v>74</v>
      </c>
    </row>
    <row r="6" spans="1:11" x14ac:dyDescent="0.25">
      <c r="A6" s="26">
        <v>2</v>
      </c>
      <c r="B6" s="27" t="s">
        <v>68</v>
      </c>
      <c r="C6" s="28" t="s">
        <v>75</v>
      </c>
      <c r="D6" s="27" t="s">
        <v>76</v>
      </c>
      <c r="E6" s="27" t="s">
        <v>71</v>
      </c>
      <c r="F6" s="27" t="s">
        <v>72</v>
      </c>
      <c r="G6" s="27" t="s">
        <v>73</v>
      </c>
      <c r="H6" s="29">
        <v>-21</v>
      </c>
      <c r="I6" s="30">
        <f>IF(AND(ISNUMBER(H6),ISNUMBER('Start here'!$B$15)),'Start here'!$B$15+H6,"")</f>
        <v>46321</v>
      </c>
      <c r="J6" s="27" t="s">
        <v>29</v>
      </c>
      <c r="K6" s="27" t="s">
        <v>72</v>
      </c>
    </row>
    <row r="7" spans="1:11" x14ac:dyDescent="0.25">
      <c r="A7" s="21">
        <v>3</v>
      </c>
      <c r="B7" s="22" t="s">
        <v>68</v>
      </c>
      <c r="C7" s="23" t="s">
        <v>77</v>
      </c>
      <c r="D7" s="22" t="s">
        <v>78</v>
      </c>
      <c r="E7" s="22" t="s">
        <v>71</v>
      </c>
      <c r="F7" s="22" t="s">
        <v>79</v>
      </c>
      <c r="G7" s="22" t="s">
        <v>80</v>
      </c>
      <c r="H7" s="24">
        <v>-14</v>
      </c>
      <c r="I7" s="25">
        <f>IF(AND(ISNUMBER(H7),ISNUMBER('Start here'!$B$15)),'Start here'!$B$15+H7,"")</f>
        <v>46328</v>
      </c>
      <c r="J7" s="22" t="s">
        <v>29</v>
      </c>
      <c r="K7" s="22" t="s">
        <v>72</v>
      </c>
    </row>
    <row r="8" spans="1:11" x14ac:dyDescent="0.25">
      <c r="A8" s="26">
        <v>4</v>
      </c>
      <c r="B8" s="27" t="s">
        <v>68</v>
      </c>
      <c r="C8" s="28" t="s">
        <v>81</v>
      </c>
      <c r="D8" s="27" t="s">
        <v>82</v>
      </c>
      <c r="E8" s="27" t="s">
        <v>71</v>
      </c>
      <c r="F8" s="27" t="s">
        <v>72</v>
      </c>
      <c r="G8" s="27" t="s">
        <v>83</v>
      </c>
      <c r="H8" s="29">
        <v>-7</v>
      </c>
      <c r="I8" s="30">
        <f>IF(AND(ISNUMBER(H8),ISNUMBER('Start here'!$B$15)),'Start here'!$B$15+H8,"")</f>
        <v>46335</v>
      </c>
      <c r="J8" s="27" t="s">
        <v>30</v>
      </c>
      <c r="K8" s="27" t="s">
        <v>84</v>
      </c>
    </row>
    <row r="9" spans="1:11" x14ac:dyDescent="0.25">
      <c r="A9" s="21">
        <v>5</v>
      </c>
      <c r="B9" s="22" t="s">
        <v>85</v>
      </c>
      <c r="C9" s="23" t="s">
        <v>86</v>
      </c>
      <c r="D9" s="22" t="s">
        <v>87</v>
      </c>
      <c r="E9" s="22" t="s">
        <v>71</v>
      </c>
      <c r="F9" s="22" t="s">
        <v>88</v>
      </c>
      <c r="G9" s="22" t="s">
        <v>73</v>
      </c>
      <c r="H9" s="24">
        <v>-28</v>
      </c>
      <c r="I9" s="25">
        <f>IF(AND(ISNUMBER(H9),ISNUMBER('Start here'!$B$15)),'Start here'!$B$15+H9,"")</f>
        <v>46314</v>
      </c>
      <c r="J9" s="22" t="s">
        <v>29</v>
      </c>
      <c r="K9" s="22" t="s">
        <v>72</v>
      </c>
    </row>
    <row r="10" spans="1:11" x14ac:dyDescent="0.25">
      <c r="A10" s="26">
        <v>6</v>
      </c>
      <c r="B10" s="27" t="s">
        <v>85</v>
      </c>
      <c r="C10" s="28" t="s">
        <v>89</v>
      </c>
      <c r="D10" s="27" t="s">
        <v>90</v>
      </c>
      <c r="E10" s="27" t="s">
        <v>71</v>
      </c>
      <c r="F10" s="27" t="s">
        <v>72</v>
      </c>
      <c r="G10" s="27" t="s">
        <v>80</v>
      </c>
      <c r="H10" s="29">
        <v>-21</v>
      </c>
      <c r="I10" s="30">
        <f>IF(AND(ISNUMBER(H10),ISNUMBER('Start here'!$B$15)),'Start here'!$B$15+H10,"")</f>
        <v>46321</v>
      </c>
      <c r="J10" s="27" t="s">
        <v>29</v>
      </c>
      <c r="K10" s="27" t="s">
        <v>91</v>
      </c>
    </row>
    <row r="11" spans="1:11" x14ac:dyDescent="0.25">
      <c r="A11" s="21">
        <v>7</v>
      </c>
      <c r="B11" s="22" t="s">
        <v>85</v>
      </c>
      <c r="C11" s="23" t="s">
        <v>92</v>
      </c>
      <c r="D11" s="22" t="s">
        <v>93</v>
      </c>
      <c r="E11" s="22" t="s">
        <v>71</v>
      </c>
      <c r="F11" s="22" t="s">
        <v>72</v>
      </c>
      <c r="G11" s="22" t="s">
        <v>94</v>
      </c>
      <c r="H11" s="24">
        <v>-21</v>
      </c>
      <c r="I11" s="25">
        <f>IF(AND(ISNUMBER(H11),ISNUMBER('Start here'!$B$15)),'Start here'!$B$15+H11,"")</f>
        <v>46321</v>
      </c>
      <c r="J11" s="22" t="s">
        <v>29</v>
      </c>
      <c r="K11" s="22" t="s">
        <v>72</v>
      </c>
    </row>
    <row r="12" spans="1:11" x14ac:dyDescent="0.25">
      <c r="A12" s="26">
        <v>8</v>
      </c>
      <c r="B12" s="27" t="s">
        <v>85</v>
      </c>
      <c r="C12" s="28" t="s">
        <v>95</v>
      </c>
      <c r="D12" s="27" t="s">
        <v>96</v>
      </c>
      <c r="E12" s="27" t="s">
        <v>71</v>
      </c>
      <c r="F12" s="27" t="s">
        <v>97</v>
      </c>
      <c r="G12" s="27" t="s">
        <v>80</v>
      </c>
      <c r="H12" s="29">
        <v>-14</v>
      </c>
      <c r="I12" s="30">
        <f>IF(AND(ISNUMBER(H12),ISNUMBER('Start here'!$B$15)),'Start here'!$B$15+H12,"")</f>
        <v>46328</v>
      </c>
      <c r="J12" s="27" t="s">
        <v>29</v>
      </c>
      <c r="K12" s="27" t="s">
        <v>72</v>
      </c>
    </row>
    <row r="13" spans="1:11" x14ac:dyDescent="0.25">
      <c r="A13" s="21">
        <v>9</v>
      </c>
      <c r="B13" s="22" t="s">
        <v>98</v>
      </c>
      <c r="C13" s="23" t="s">
        <v>99</v>
      </c>
      <c r="D13" s="22" t="s">
        <v>100</v>
      </c>
      <c r="E13" s="22" t="s">
        <v>71</v>
      </c>
      <c r="F13" s="22" t="s">
        <v>72</v>
      </c>
      <c r="G13" s="22" t="s">
        <v>101</v>
      </c>
      <c r="H13" s="24">
        <v>-21</v>
      </c>
      <c r="I13" s="25">
        <f>IF(AND(ISNUMBER(H13),ISNUMBER('Start here'!$B$15)),'Start here'!$B$15+H13,"")</f>
        <v>46321</v>
      </c>
      <c r="J13" s="22" t="s">
        <v>29</v>
      </c>
      <c r="K13" s="22" t="s">
        <v>102</v>
      </c>
    </row>
    <row r="14" spans="1:11" x14ac:dyDescent="0.25">
      <c r="A14" s="26">
        <v>10</v>
      </c>
      <c r="B14" s="27" t="s">
        <v>98</v>
      </c>
      <c r="C14" s="28" t="s">
        <v>103</v>
      </c>
      <c r="D14" s="27" t="s">
        <v>104</v>
      </c>
      <c r="E14" s="27" t="s">
        <v>71</v>
      </c>
      <c r="F14" s="27" t="s">
        <v>72</v>
      </c>
      <c r="G14" s="27" t="s">
        <v>101</v>
      </c>
      <c r="H14" s="29">
        <v>-14</v>
      </c>
      <c r="I14" s="30">
        <f>IF(AND(ISNUMBER(H14),ISNUMBER('Start here'!$B$15)),'Start here'!$B$15+H14,"")</f>
        <v>46328</v>
      </c>
      <c r="J14" s="27" t="s">
        <v>29</v>
      </c>
      <c r="K14" s="27" t="s">
        <v>72</v>
      </c>
    </row>
    <row r="15" spans="1:11" x14ac:dyDescent="0.25">
      <c r="A15" s="21">
        <v>11</v>
      </c>
      <c r="B15" s="22" t="s">
        <v>98</v>
      </c>
      <c r="C15" s="23" t="s">
        <v>105</v>
      </c>
      <c r="D15" s="22" t="s">
        <v>106</v>
      </c>
      <c r="E15" s="22" t="s">
        <v>71</v>
      </c>
      <c r="F15" s="22" t="s">
        <v>72</v>
      </c>
      <c r="G15" s="22" t="s">
        <v>101</v>
      </c>
      <c r="H15" s="24">
        <v>-14</v>
      </c>
      <c r="I15" s="25">
        <f>IF(AND(ISNUMBER(H15),ISNUMBER('Start here'!$B$15)),'Start here'!$B$15+H15,"")</f>
        <v>46328</v>
      </c>
      <c r="J15" s="22" t="s">
        <v>29</v>
      </c>
      <c r="K15" s="22" t="s">
        <v>72</v>
      </c>
    </row>
    <row r="16" spans="1:11" x14ac:dyDescent="0.25">
      <c r="A16" s="26">
        <v>12</v>
      </c>
      <c r="B16" s="27" t="s">
        <v>98</v>
      </c>
      <c r="C16" s="28" t="s">
        <v>107</v>
      </c>
      <c r="D16" s="27" t="s">
        <v>108</v>
      </c>
      <c r="E16" s="27" t="s">
        <v>71</v>
      </c>
      <c r="F16" s="27" t="s">
        <v>72</v>
      </c>
      <c r="G16" s="27" t="s">
        <v>101</v>
      </c>
      <c r="H16" s="29">
        <v>-10</v>
      </c>
      <c r="I16" s="30">
        <f>IF(AND(ISNUMBER(H16),ISNUMBER('Start here'!$B$15)),'Start here'!$B$15+H16,"")</f>
        <v>46332</v>
      </c>
      <c r="J16" s="27" t="s">
        <v>29</v>
      </c>
      <c r="K16" s="27" t="s">
        <v>72</v>
      </c>
    </row>
    <row r="17" spans="1:11" x14ac:dyDescent="0.25">
      <c r="A17" s="21">
        <v>13</v>
      </c>
      <c r="B17" s="22" t="s">
        <v>109</v>
      </c>
      <c r="C17" s="23" t="s">
        <v>110</v>
      </c>
      <c r="D17" s="22" t="s">
        <v>111</v>
      </c>
      <c r="E17" s="22" t="s">
        <v>71</v>
      </c>
      <c r="F17" s="22" t="s">
        <v>72</v>
      </c>
      <c r="G17" s="22" t="s">
        <v>94</v>
      </c>
      <c r="H17" s="24">
        <v>-28</v>
      </c>
      <c r="I17" s="25">
        <f>IF(AND(ISNUMBER(H17),ISNUMBER('Start here'!$B$15)),'Start here'!$B$15+H17,"")</f>
        <v>46314</v>
      </c>
      <c r="J17" s="22" t="s">
        <v>29</v>
      </c>
      <c r="K17" s="22" t="s">
        <v>112</v>
      </c>
    </row>
    <row r="18" spans="1:11" x14ac:dyDescent="0.25">
      <c r="A18" s="26">
        <v>14</v>
      </c>
      <c r="B18" s="27" t="s">
        <v>109</v>
      </c>
      <c r="C18" s="28" t="s">
        <v>113</v>
      </c>
      <c r="D18" s="27" t="s">
        <v>114</v>
      </c>
      <c r="E18" s="27" t="s">
        <v>71</v>
      </c>
      <c r="F18" s="27" t="s">
        <v>115</v>
      </c>
      <c r="G18" s="27" t="s">
        <v>80</v>
      </c>
      <c r="H18" s="29">
        <v>-14</v>
      </c>
      <c r="I18" s="30">
        <f>IF(AND(ISNUMBER(H18),ISNUMBER('Start here'!$B$15)),'Start here'!$B$15+H18,"")</f>
        <v>46328</v>
      </c>
      <c r="J18" s="27" t="s">
        <v>29</v>
      </c>
      <c r="K18" s="27" t="s">
        <v>72</v>
      </c>
    </row>
    <row r="19" spans="1:11" x14ac:dyDescent="0.25">
      <c r="A19" s="21">
        <v>15</v>
      </c>
      <c r="B19" s="22" t="s">
        <v>94</v>
      </c>
      <c r="C19" s="23" t="s">
        <v>116</v>
      </c>
      <c r="D19" s="22" t="s">
        <v>117</v>
      </c>
      <c r="E19" s="22" t="s">
        <v>71</v>
      </c>
      <c r="F19" s="22" t="s">
        <v>72</v>
      </c>
      <c r="G19" s="22" t="s">
        <v>94</v>
      </c>
      <c r="H19" s="24">
        <v>-10</v>
      </c>
      <c r="I19" s="25">
        <f>IF(AND(ISNUMBER(H19),ISNUMBER('Start here'!$B$15)),'Start here'!$B$15+H19,"")</f>
        <v>46332</v>
      </c>
      <c r="J19" s="22" t="s">
        <v>31</v>
      </c>
      <c r="K19" s="22" t="s">
        <v>118</v>
      </c>
    </row>
    <row r="20" spans="1:11" x14ac:dyDescent="0.25">
      <c r="A20" s="26">
        <v>16</v>
      </c>
      <c r="B20" s="27" t="s">
        <v>119</v>
      </c>
      <c r="C20" s="28" t="s">
        <v>120</v>
      </c>
      <c r="D20" s="27" t="s">
        <v>121</v>
      </c>
      <c r="E20" s="27" t="s">
        <v>14</v>
      </c>
      <c r="F20" s="27" t="s">
        <v>122</v>
      </c>
      <c r="G20" s="27" t="s">
        <v>80</v>
      </c>
      <c r="H20" s="29">
        <v>-7</v>
      </c>
      <c r="I20" s="30">
        <f>IF(AND(ISNUMBER(H20),ISNUMBER('Start here'!$B$15)),'Start here'!$B$15+H20,"")</f>
        <v>46335</v>
      </c>
      <c r="J20" s="27" t="s">
        <v>30</v>
      </c>
      <c r="K20" s="27" t="s">
        <v>123</v>
      </c>
    </row>
    <row r="21" spans="1:11" x14ac:dyDescent="0.25">
      <c r="A21" s="21">
        <v>17</v>
      </c>
      <c r="B21" s="22" t="s">
        <v>94</v>
      </c>
      <c r="C21" s="23" t="s">
        <v>124</v>
      </c>
      <c r="D21" s="22" t="s">
        <v>125</v>
      </c>
      <c r="E21" s="22" t="s">
        <v>71</v>
      </c>
      <c r="F21" s="22" t="s">
        <v>72</v>
      </c>
      <c r="G21" s="22" t="s">
        <v>73</v>
      </c>
      <c r="H21" s="24">
        <v>-14</v>
      </c>
      <c r="I21" s="25">
        <f>IF(AND(ISNUMBER(H21),ISNUMBER('Start here'!$B$15)),'Start here'!$B$15+H21,"")</f>
        <v>46328</v>
      </c>
      <c r="J21" s="22" t="s">
        <v>29</v>
      </c>
      <c r="K21" s="22" t="s">
        <v>126</v>
      </c>
    </row>
    <row r="22" spans="1:11" x14ac:dyDescent="0.25">
      <c r="A22" s="26">
        <v>18</v>
      </c>
      <c r="B22" s="27" t="s">
        <v>127</v>
      </c>
      <c r="C22" s="28" t="s">
        <v>128</v>
      </c>
      <c r="D22" s="27" t="s">
        <v>129</v>
      </c>
      <c r="E22" s="27" t="s">
        <v>71</v>
      </c>
      <c r="F22" s="27" t="s">
        <v>72</v>
      </c>
      <c r="G22" s="27" t="s">
        <v>73</v>
      </c>
      <c r="H22" s="29">
        <v>-42</v>
      </c>
      <c r="I22" s="30">
        <f>IF(AND(ISNUMBER(H22),ISNUMBER('Start here'!$B$15)),'Start here'!$B$15+H22,"")</f>
        <v>46300</v>
      </c>
      <c r="J22" s="27" t="s">
        <v>32</v>
      </c>
      <c r="K22" s="27" t="s">
        <v>130</v>
      </c>
    </row>
    <row r="23" spans="1:11" x14ac:dyDescent="0.25">
      <c r="A23" s="31"/>
      <c r="B23" s="32"/>
      <c r="C23" s="33"/>
      <c r="D23" s="32"/>
      <c r="E23" s="32"/>
      <c r="F23" s="32"/>
      <c r="G23" s="32"/>
      <c r="H23" s="34"/>
      <c r="I23" s="35" t="str">
        <f>IF(AND(ISNUMBER(H23),ISNUMBER('Start here'!$B$15)),'Start here'!$B$15+H23,"")</f>
        <v/>
      </c>
      <c r="J23" s="32"/>
      <c r="K23" s="32"/>
    </row>
    <row r="24" spans="1:11" x14ac:dyDescent="0.25">
      <c r="A24" s="31"/>
      <c r="B24" s="32"/>
      <c r="C24" s="33"/>
      <c r="D24" s="32"/>
      <c r="E24" s="32"/>
      <c r="F24" s="32"/>
      <c r="G24" s="32"/>
      <c r="H24" s="34"/>
      <c r="I24" s="35" t="str">
        <f>IF(AND(ISNUMBER(H24),ISNUMBER('Start here'!$B$15)),'Start here'!$B$15+H24,"")</f>
        <v/>
      </c>
      <c r="J24" s="32"/>
      <c r="K24" s="32"/>
    </row>
    <row r="25" spans="1:11" x14ac:dyDescent="0.25">
      <c r="A25" s="31"/>
      <c r="B25" s="32"/>
      <c r="C25" s="33"/>
      <c r="D25" s="32"/>
      <c r="E25" s="32"/>
      <c r="F25" s="32"/>
      <c r="G25" s="32"/>
      <c r="H25" s="34"/>
      <c r="I25" s="35" t="str">
        <f>IF(AND(ISNUMBER(H25),ISNUMBER('Start here'!$B$15)),'Start here'!$B$15+H25,"")</f>
        <v/>
      </c>
      <c r="J25" s="32"/>
      <c r="K25" s="32"/>
    </row>
    <row r="26" spans="1:11" x14ac:dyDescent="0.25">
      <c r="A26" s="31"/>
      <c r="B26" s="32"/>
      <c r="C26" s="33"/>
      <c r="D26" s="32"/>
      <c r="E26" s="32"/>
      <c r="F26" s="32"/>
      <c r="G26" s="32"/>
      <c r="H26" s="34"/>
      <c r="I26" s="35" t="str">
        <f>IF(AND(ISNUMBER(H26),ISNUMBER('Start here'!$B$15)),'Start here'!$B$15+H26,"")</f>
        <v/>
      </c>
      <c r="J26" s="32"/>
      <c r="K26" s="32"/>
    </row>
    <row r="27" spans="1:11" x14ac:dyDescent="0.25">
      <c r="A27" s="31"/>
      <c r="B27" s="32"/>
      <c r="C27" s="33"/>
      <c r="D27" s="32"/>
      <c r="E27" s="32"/>
      <c r="F27" s="32"/>
      <c r="G27" s="32"/>
      <c r="H27" s="34"/>
      <c r="I27" s="35" t="str">
        <f>IF(AND(ISNUMBER(H27),ISNUMBER('Start here'!$B$15)),'Start here'!$B$15+H27,"")</f>
        <v/>
      </c>
      <c r="J27" s="32"/>
      <c r="K27" s="32"/>
    </row>
    <row r="28" spans="1:11" x14ac:dyDescent="0.25">
      <c r="A28" s="31"/>
      <c r="B28" s="32"/>
      <c r="C28" s="33"/>
      <c r="D28" s="32"/>
      <c r="E28" s="32"/>
      <c r="F28" s="32"/>
      <c r="G28" s="32"/>
      <c r="H28" s="34"/>
      <c r="I28" s="35" t="str">
        <f>IF(AND(ISNUMBER(H28),ISNUMBER('Start here'!$B$15)),'Start here'!$B$15+H28,"")</f>
        <v/>
      </c>
      <c r="J28" s="32"/>
      <c r="K28" s="32"/>
    </row>
    <row r="29" spans="1:11" x14ac:dyDescent="0.25">
      <c r="A29" s="31"/>
      <c r="B29" s="32"/>
      <c r="C29" s="33"/>
      <c r="D29" s="32"/>
      <c r="E29" s="32"/>
      <c r="F29" s="32"/>
      <c r="G29" s="32"/>
      <c r="H29" s="34"/>
      <c r="I29" s="35" t="str">
        <f>IF(AND(ISNUMBER(H29),ISNUMBER('Start here'!$B$15)),'Start here'!$B$15+H29,"")</f>
        <v/>
      </c>
      <c r="J29" s="32"/>
      <c r="K29" s="32"/>
    </row>
    <row r="30" spans="1:11" x14ac:dyDescent="0.25">
      <c r="A30" s="31"/>
      <c r="B30" s="32"/>
      <c r="C30" s="33"/>
      <c r="D30" s="32"/>
      <c r="E30" s="32"/>
      <c r="F30" s="32"/>
      <c r="G30" s="32"/>
      <c r="H30" s="34"/>
      <c r="I30" s="35" t="str">
        <f>IF(AND(ISNUMBER(H30),ISNUMBER('Start here'!$B$15)),'Start here'!$B$15+H30,"")</f>
        <v/>
      </c>
      <c r="J30" s="32"/>
      <c r="K30" s="32"/>
    </row>
    <row r="31" spans="1:11" x14ac:dyDescent="0.25">
      <c r="A31" s="31"/>
      <c r="B31" s="32"/>
      <c r="C31" s="33"/>
      <c r="D31" s="32"/>
      <c r="E31" s="32"/>
      <c r="F31" s="32"/>
      <c r="G31" s="32"/>
      <c r="H31" s="34"/>
      <c r="I31" s="35" t="str">
        <f>IF(AND(ISNUMBER(H31),ISNUMBER('Start here'!$B$15)),'Start here'!$B$15+H31,"")</f>
        <v/>
      </c>
      <c r="J31" s="32"/>
      <c r="K31" s="32"/>
    </row>
    <row r="32" spans="1:11" x14ac:dyDescent="0.25">
      <c r="A32" s="31"/>
      <c r="B32" s="32"/>
      <c r="C32" s="33"/>
      <c r="D32" s="32"/>
      <c r="E32" s="32"/>
      <c r="F32" s="32"/>
      <c r="G32" s="32"/>
      <c r="H32" s="34"/>
      <c r="I32" s="35" t="str">
        <f>IF(AND(ISNUMBER(H32),ISNUMBER('Start here'!$B$15)),'Start here'!$B$15+H32,"")</f>
        <v/>
      </c>
      <c r="J32" s="32"/>
      <c r="K32" s="32"/>
    </row>
    <row r="33" spans="1:11" x14ac:dyDescent="0.25">
      <c r="A33" s="31"/>
      <c r="B33" s="32"/>
      <c r="C33" s="33"/>
      <c r="D33" s="32"/>
      <c r="E33" s="32"/>
      <c r="F33" s="32"/>
      <c r="G33" s="32"/>
      <c r="H33" s="34"/>
      <c r="I33" s="35" t="str">
        <f>IF(AND(ISNUMBER(H33),ISNUMBER('Start here'!$B$15)),'Start here'!$B$15+H33,"")</f>
        <v/>
      </c>
      <c r="J33" s="32"/>
      <c r="K33" s="32"/>
    </row>
    <row r="34" spans="1:11" x14ac:dyDescent="0.25">
      <c r="A34" s="31"/>
      <c r="B34" s="32"/>
      <c r="C34" s="33"/>
      <c r="D34" s="32"/>
      <c r="E34" s="32"/>
      <c r="F34" s="32"/>
      <c r="G34" s="32"/>
      <c r="H34" s="34"/>
      <c r="I34" s="35" t="str">
        <f>IF(AND(ISNUMBER(H34),ISNUMBER('Start here'!$B$15)),'Start here'!$B$15+H34,"")</f>
        <v/>
      </c>
      <c r="J34" s="32"/>
      <c r="K34" s="32"/>
    </row>
    <row r="35" spans="1:11" x14ac:dyDescent="0.25">
      <c r="A35" s="31"/>
      <c r="B35" s="32"/>
      <c r="C35" s="33"/>
      <c r="D35" s="32"/>
      <c r="E35" s="32"/>
      <c r="F35" s="32"/>
      <c r="G35" s="32"/>
      <c r="H35" s="34"/>
      <c r="I35" s="35" t="str">
        <f>IF(AND(ISNUMBER(H35),ISNUMBER('Start here'!$B$15)),'Start here'!$B$15+H35,"")</f>
        <v/>
      </c>
      <c r="J35" s="32"/>
      <c r="K35" s="32"/>
    </row>
    <row r="36" spans="1:11" x14ac:dyDescent="0.25">
      <c r="A36" s="31"/>
      <c r="B36" s="32"/>
      <c r="C36" s="33"/>
      <c r="D36" s="32"/>
      <c r="E36" s="32"/>
      <c r="F36" s="32"/>
      <c r="G36" s="32"/>
      <c r="H36" s="34"/>
      <c r="I36" s="35" t="str">
        <f>IF(AND(ISNUMBER(H36),ISNUMBER('Start here'!$B$15)),'Start here'!$B$15+H36,"")</f>
        <v/>
      </c>
      <c r="J36" s="32"/>
      <c r="K36" s="32"/>
    </row>
    <row r="37" spans="1:11" x14ac:dyDescent="0.25">
      <c r="A37" s="31"/>
      <c r="B37" s="32"/>
      <c r="C37" s="33"/>
      <c r="D37" s="32"/>
      <c r="E37" s="32"/>
      <c r="F37" s="32"/>
      <c r="G37" s="32"/>
      <c r="H37" s="34"/>
      <c r="I37" s="35" t="str">
        <f>IF(AND(ISNUMBER(H37),ISNUMBER('Start here'!$B$15)),'Start here'!$B$15+H37,"")</f>
        <v/>
      </c>
      <c r="J37" s="32"/>
      <c r="K37" s="32"/>
    </row>
    <row r="38" spans="1:11" x14ac:dyDescent="0.25">
      <c r="A38" s="31"/>
      <c r="B38" s="32"/>
      <c r="C38" s="33"/>
      <c r="D38" s="32"/>
      <c r="E38" s="32"/>
      <c r="F38" s="32"/>
      <c r="G38" s="32"/>
      <c r="H38" s="34"/>
      <c r="I38" s="35" t="str">
        <f>IF(AND(ISNUMBER(H38),ISNUMBER('Start here'!$B$15)),'Start here'!$B$15+H38,"")</f>
        <v/>
      </c>
      <c r="J38" s="32"/>
      <c r="K38" s="32"/>
    </row>
    <row r="39" spans="1:11" x14ac:dyDescent="0.25">
      <c r="A39" s="31"/>
      <c r="B39" s="32"/>
      <c r="C39" s="33"/>
      <c r="D39" s="32"/>
      <c r="E39" s="32"/>
      <c r="F39" s="32"/>
      <c r="G39" s="32"/>
      <c r="H39" s="34"/>
      <c r="I39" s="35" t="str">
        <f>IF(AND(ISNUMBER(H39),ISNUMBER('Start here'!$B$15)),'Start here'!$B$15+H39,"")</f>
        <v/>
      </c>
      <c r="J39" s="32"/>
      <c r="K39" s="32"/>
    </row>
    <row r="40" spans="1:11" x14ac:dyDescent="0.25">
      <c r="A40" s="31"/>
      <c r="B40" s="32"/>
      <c r="C40" s="33"/>
      <c r="D40" s="32"/>
      <c r="E40" s="32"/>
      <c r="F40" s="32"/>
      <c r="G40" s="32"/>
      <c r="H40" s="34"/>
      <c r="I40" s="35" t="str">
        <f>IF(AND(ISNUMBER(H40),ISNUMBER('Start here'!$B$15)),'Start here'!$B$15+H40,"")</f>
        <v/>
      </c>
      <c r="J40" s="32"/>
      <c r="K40" s="32"/>
    </row>
    <row r="41" spans="1:11" x14ac:dyDescent="0.25">
      <c r="A41" s="31"/>
      <c r="B41" s="32"/>
      <c r="C41" s="33"/>
      <c r="D41" s="32"/>
      <c r="E41" s="32"/>
      <c r="F41" s="32"/>
      <c r="G41" s="32"/>
      <c r="H41" s="34"/>
      <c r="I41" s="35" t="str">
        <f>IF(AND(ISNUMBER(H41),ISNUMBER('Start here'!$B$15)),'Start here'!$B$15+H41,"")</f>
        <v/>
      </c>
      <c r="J41" s="32"/>
      <c r="K41" s="32"/>
    </row>
    <row r="42" spans="1:11" x14ac:dyDescent="0.25">
      <c r="A42" s="31"/>
      <c r="B42" s="32"/>
      <c r="C42" s="33"/>
      <c r="D42" s="32"/>
      <c r="E42" s="32"/>
      <c r="F42" s="32"/>
      <c r="G42" s="32"/>
      <c r="H42" s="34"/>
      <c r="I42" s="35" t="str">
        <f>IF(AND(ISNUMBER(H42),ISNUMBER('Start here'!$B$15)),'Start here'!$B$15+H42,"")</f>
        <v/>
      </c>
      <c r="J42" s="32"/>
      <c r="K42" s="32"/>
    </row>
    <row r="43" spans="1:11" x14ac:dyDescent="0.25">
      <c r="A43" s="31"/>
      <c r="B43" s="32"/>
      <c r="C43" s="33"/>
      <c r="D43" s="32"/>
      <c r="E43" s="32"/>
      <c r="F43" s="32"/>
      <c r="G43" s="32"/>
      <c r="H43" s="34"/>
      <c r="I43" s="35" t="str">
        <f>IF(AND(ISNUMBER(H43),ISNUMBER('Start here'!$B$15)),'Start here'!$B$15+H43,"")</f>
        <v/>
      </c>
      <c r="J43" s="32"/>
      <c r="K43" s="32"/>
    </row>
    <row r="44" spans="1:11" x14ac:dyDescent="0.25">
      <c r="A44" s="31"/>
      <c r="B44" s="32"/>
      <c r="C44" s="33"/>
      <c r="D44" s="32"/>
      <c r="E44" s="32"/>
      <c r="F44" s="32"/>
      <c r="G44" s="32"/>
      <c r="H44" s="34"/>
      <c r="I44" s="35" t="str">
        <f>IF(AND(ISNUMBER(H44),ISNUMBER('Start here'!$B$15)),'Start here'!$B$15+H44,"")</f>
        <v/>
      </c>
      <c r="J44" s="32"/>
      <c r="K44" s="32"/>
    </row>
    <row r="45" spans="1:11" x14ac:dyDescent="0.25">
      <c r="A45" s="31"/>
      <c r="B45" s="32"/>
      <c r="C45" s="33"/>
      <c r="D45" s="32"/>
      <c r="E45" s="32"/>
      <c r="F45" s="32"/>
      <c r="G45" s="32"/>
      <c r="H45" s="34"/>
      <c r="I45" s="35" t="str">
        <f>IF(AND(ISNUMBER(H45),ISNUMBER('Start here'!$B$15)),'Start here'!$B$15+H45,"")</f>
        <v/>
      </c>
      <c r="J45" s="32"/>
      <c r="K45" s="32"/>
    </row>
    <row r="46" spans="1:11" x14ac:dyDescent="0.25">
      <c r="A46" s="31"/>
      <c r="B46" s="32"/>
      <c r="C46" s="33"/>
      <c r="D46" s="32"/>
      <c r="E46" s="32"/>
      <c r="F46" s="32"/>
      <c r="G46" s="32"/>
      <c r="H46" s="34"/>
      <c r="I46" s="35" t="str">
        <f>IF(AND(ISNUMBER(H46),ISNUMBER('Start here'!$B$15)),'Start here'!$B$15+H46,"")</f>
        <v/>
      </c>
      <c r="J46" s="32"/>
      <c r="K46" s="32"/>
    </row>
    <row r="47" spans="1:11" x14ac:dyDescent="0.25">
      <c r="A47" s="31"/>
      <c r="B47" s="32"/>
      <c r="C47" s="33"/>
      <c r="D47" s="32"/>
      <c r="E47" s="32"/>
      <c r="F47" s="32"/>
      <c r="G47" s="32"/>
      <c r="H47" s="34"/>
      <c r="I47" s="35" t="str">
        <f>IF(AND(ISNUMBER(H47),ISNUMBER('Start here'!$B$15)),'Start here'!$B$15+H47,"")</f>
        <v/>
      </c>
      <c r="J47" s="32"/>
      <c r="K47" s="32"/>
    </row>
    <row r="48" spans="1:11" x14ac:dyDescent="0.25">
      <c r="A48" s="31"/>
      <c r="B48" s="32"/>
      <c r="C48" s="33"/>
      <c r="D48" s="32"/>
      <c r="E48" s="32"/>
      <c r="F48" s="32"/>
      <c r="G48" s="32"/>
      <c r="H48" s="34"/>
      <c r="I48" s="35" t="str">
        <f>IF(AND(ISNUMBER(H48),ISNUMBER('Start here'!$B$15)),'Start here'!$B$15+H48,"")</f>
        <v/>
      </c>
      <c r="J48" s="32"/>
      <c r="K48" s="32"/>
    </row>
    <row r="49" spans="1:11" x14ac:dyDescent="0.25">
      <c r="A49" s="31"/>
      <c r="B49" s="32"/>
      <c r="C49" s="33"/>
      <c r="D49" s="32"/>
      <c r="E49" s="32"/>
      <c r="F49" s="32"/>
      <c r="G49" s="32"/>
      <c r="H49" s="34"/>
      <c r="I49" s="35" t="str">
        <f>IF(AND(ISNUMBER(H49),ISNUMBER('Start here'!$B$15)),'Start here'!$B$15+H49,"")</f>
        <v/>
      </c>
      <c r="J49" s="32"/>
      <c r="K49" s="32"/>
    </row>
    <row r="50" spans="1:11" x14ac:dyDescent="0.25">
      <c r="A50" s="31"/>
      <c r="B50" s="32"/>
      <c r="C50" s="33"/>
      <c r="D50" s="32"/>
      <c r="E50" s="32"/>
      <c r="F50" s="32"/>
      <c r="G50" s="32"/>
      <c r="H50" s="34"/>
      <c r="I50" s="35" t="str">
        <f>IF(AND(ISNUMBER(H50),ISNUMBER('Start here'!$B$15)),'Start here'!$B$15+H50,"")</f>
        <v/>
      </c>
      <c r="J50" s="32"/>
      <c r="K50" s="32"/>
    </row>
    <row r="51" spans="1:11" x14ac:dyDescent="0.25">
      <c r="A51" s="31"/>
      <c r="B51" s="32"/>
      <c r="C51" s="33"/>
      <c r="D51" s="32"/>
      <c r="E51" s="32"/>
      <c r="F51" s="32"/>
      <c r="G51" s="32"/>
      <c r="H51" s="34"/>
      <c r="I51" s="35" t="str">
        <f>IF(AND(ISNUMBER(H51),ISNUMBER('Start here'!$B$15)),'Start here'!$B$15+H51,"")</f>
        <v/>
      </c>
      <c r="J51" s="32"/>
      <c r="K51" s="32"/>
    </row>
    <row r="52" spans="1:11" x14ac:dyDescent="0.25">
      <c r="A52" s="31"/>
      <c r="B52" s="32"/>
      <c r="C52" s="33"/>
      <c r="D52" s="32"/>
      <c r="E52" s="32"/>
      <c r="F52" s="32"/>
      <c r="G52" s="32"/>
      <c r="H52" s="34"/>
      <c r="I52" s="35" t="str">
        <f>IF(AND(ISNUMBER(H52),ISNUMBER('Start here'!$B$15)),'Start here'!$B$15+H52,"")</f>
        <v/>
      </c>
      <c r="J52" s="32"/>
      <c r="K52" s="32"/>
    </row>
    <row r="53" spans="1:11" x14ac:dyDescent="0.25">
      <c r="A53" s="31"/>
      <c r="B53" s="32"/>
      <c r="C53" s="33"/>
      <c r="D53" s="32"/>
      <c r="E53" s="32"/>
      <c r="F53" s="32"/>
      <c r="G53" s="32"/>
      <c r="H53" s="34"/>
      <c r="I53" s="35" t="str">
        <f>IF(AND(ISNUMBER(H53),ISNUMBER('Start here'!$B$15)),'Start here'!$B$15+H53,"")</f>
        <v/>
      </c>
      <c r="J53" s="32"/>
      <c r="K53" s="32"/>
    </row>
    <row r="54" spans="1:11" x14ac:dyDescent="0.25">
      <c r="A54" s="31"/>
      <c r="B54" s="32"/>
      <c r="C54" s="33"/>
      <c r="D54" s="32"/>
      <c r="E54" s="32"/>
      <c r="F54" s="32"/>
      <c r="G54" s="32"/>
      <c r="H54" s="34"/>
      <c r="I54" s="35" t="str">
        <f>IF(AND(ISNUMBER(H54),ISNUMBER('Start here'!$B$15)),'Start here'!$B$15+H54,"")</f>
        <v/>
      </c>
      <c r="J54" s="32"/>
      <c r="K54" s="32"/>
    </row>
    <row r="55" spans="1:11" x14ac:dyDescent="0.25">
      <c r="A55" s="31"/>
      <c r="B55" s="32"/>
      <c r="C55" s="33"/>
      <c r="D55" s="32"/>
      <c r="E55" s="32"/>
      <c r="F55" s="32"/>
      <c r="G55" s="32"/>
      <c r="H55" s="34"/>
      <c r="I55" s="35" t="str">
        <f>IF(AND(ISNUMBER(H55),ISNUMBER('Start here'!$B$15)),'Start here'!$B$15+H55,"")</f>
        <v/>
      </c>
      <c r="J55" s="32"/>
      <c r="K55" s="32"/>
    </row>
    <row r="56" spans="1:11" x14ac:dyDescent="0.25">
      <c r="A56" s="31"/>
      <c r="B56" s="32"/>
      <c r="C56" s="33"/>
      <c r="D56" s="32"/>
      <c r="E56" s="32"/>
      <c r="F56" s="32"/>
      <c r="G56" s="32"/>
      <c r="H56" s="34"/>
      <c r="I56" s="35" t="str">
        <f>IF(AND(ISNUMBER(H56),ISNUMBER('Start here'!$B$15)),'Start here'!$B$15+H56,"")</f>
        <v/>
      </c>
      <c r="J56" s="32"/>
      <c r="K56" s="32"/>
    </row>
    <row r="57" spans="1:11" x14ac:dyDescent="0.25">
      <c r="A57" s="31"/>
      <c r="B57" s="32"/>
      <c r="C57" s="33"/>
      <c r="D57" s="32"/>
      <c r="E57" s="32"/>
      <c r="F57" s="32"/>
      <c r="G57" s="32"/>
      <c r="H57" s="34"/>
      <c r="I57" s="35" t="str">
        <f>IF(AND(ISNUMBER(H57),ISNUMBER('Start here'!$B$15)),'Start here'!$B$15+H57,"")</f>
        <v/>
      </c>
      <c r="J57" s="32"/>
      <c r="K57" s="32"/>
    </row>
    <row r="58" spans="1:11" x14ac:dyDescent="0.25">
      <c r="A58" s="31"/>
      <c r="B58" s="32"/>
      <c r="C58" s="33"/>
      <c r="D58" s="32"/>
      <c r="E58" s="32"/>
      <c r="F58" s="32"/>
      <c r="G58" s="32"/>
      <c r="H58" s="34"/>
      <c r="I58" s="35" t="str">
        <f>IF(AND(ISNUMBER(H58),ISNUMBER('Start here'!$B$15)),'Start here'!$B$15+H58,"")</f>
        <v/>
      </c>
      <c r="J58" s="32"/>
      <c r="K58" s="32"/>
    </row>
    <row r="59" spans="1:11" x14ac:dyDescent="0.25">
      <c r="A59" s="31"/>
      <c r="B59" s="32"/>
      <c r="C59" s="33"/>
      <c r="D59" s="32"/>
      <c r="E59" s="32"/>
      <c r="F59" s="32"/>
      <c r="G59" s="32"/>
      <c r="H59" s="34"/>
      <c r="I59" s="35" t="str">
        <f>IF(AND(ISNUMBER(H59),ISNUMBER('Start here'!$B$15)),'Start here'!$B$15+H59,"")</f>
        <v/>
      </c>
      <c r="J59" s="32"/>
      <c r="K59" s="32"/>
    </row>
    <row r="60" spans="1:11" x14ac:dyDescent="0.25">
      <c r="A60" s="31"/>
      <c r="B60" s="32"/>
      <c r="C60" s="33"/>
      <c r="D60" s="32"/>
      <c r="E60" s="32"/>
      <c r="F60" s="32"/>
      <c r="G60" s="32"/>
      <c r="H60" s="34"/>
      <c r="I60" s="35" t="str">
        <f>IF(AND(ISNUMBER(H60),ISNUMBER('Start here'!$B$15)),'Start here'!$B$15+H60,"")</f>
        <v/>
      </c>
      <c r="J60" s="32"/>
      <c r="K60" s="32"/>
    </row>
    <row r="61" spans="1:11" x14ac:dyDescent="0.25">
      <c r="A61" s="31"/>
      <c r="B61" s="32"/>
      <c r="C61" s="33"/>
      <c r="D61" s="32"/>
      <c r="E61" s="32"/>
      <c r="F61" s="32"/>
      <c r="G61" s="32"/>
      <c r="H61" s="34"/>
      <c r="I61" s="35" t="str">
        <f>IF(AND(ISNUMBER(H61),ISNUMBER('Start here'!$B$15)),'Start here'!$B$15+H61,"")</f>
        <v/>
      </c>
      <c r="J61" s="32"/>
      <c r="K61" s="32"/>
    </row>
    <row r="62" spans="1:11" x14ac:dyDescent="0.25">
      <c r="A62" s="31"/>
      <c r="B62" s="32"/>
      <c r="C62" s="33"/>
      <c r="D62" s="32"/>
      <c r="E62" s="32"/>
      <c r="F62" s="32"/>
      <c r="G62" s="32"/>
      <c r="H62" s="34"/>
      <c r="I62" s="35" t="str">
        <f>IF(AND(ISNUMBER(H62),ISNUMBER('Start here'!$B$15)),'Start here'!$B$15+H62,"")</f>
        <v/>
      </c>
      <c r="J62" s="32"/>
      <c r="K62" s="32"/>
    </row>
    <row r="63" spans="1:11" x14ac:dyDescent="0.25">
      <c r="A63" s="31"/>
      <c r="B63" s="32"/>
      <c r="C63" s="33"/>
      <c r="D63" s="32"/>
      <c r="E63" s="32"/>
      <c r="F63" s="32"/>
      <c r="G63" s="32"/>
      <c r="H63" s="34"/>
      <c r="I63" s="35" t="str">
        <f>IF(AND(ISNUMBER(H63),ISNUMBER('Start here'!$B$15)),'Start here'!$B$15+H63,"")</f>
        <v/>
      </c>
      <c r="J63" s="32"/>
      <c r="K63" s="32"/>
    </row>
    <row r="64" spans="1:11" x14ac:dyDescent="0.25">
      <c r="A64" s="31"/>
      <c r="B64" s="32"/>
      <c r="C64" s="33"/>
      <c r="D64" s="32"/>
      <c r="E64" s="32"/>
      <c r="F64" s="32"/>
      <c r="G64" s="32"/>
      <c r="H64" s="34"/>
      <c r="I64" s="35" t="str">
        <f>IF(AND(ISNUMBER(H64),ISNUMBER('Start here'!$B$15)),'Start here'!$B$15+H64,"")</f>
        <v/>
      </c>
      <c r="J64" s="32"/>
      <c r="K64" s="32"/>
    </row>
    <row r="65" spans="1:11" x14ac:dyDescent="0.25">
      <c r="A65" s="31"/>
      <c r="B65" s="32"/>
      <c r="C65" s="33"/>
      <c r="D65" s="32"/>
      <c r="E65" s="32"/>
      <c r="F65" s="32"/>
      <c r="G65" s="32"/>
      <c r="H65" s="34"/>
      <c r="I65" s="35" t="str">
        <f>IF(AND(ISNUMBER(H65),ISNUMBER('Start here'!$B$15)),'Start here'!$B$15+H65,"")</f>
        <v/>
      </c>
      <c r="J65" s="32"/>
      <c r="K65" s="32"/>
    </row>
    <row r="66" spans="1:11" x14ac:dyDescent="0.25">
      <c r="A66" s="31"/>
      <c r="B66" s="32"/>
      <c r="C66" s="33"/>
      <c r="D66" s="32"/>
      <c r="E66" s="32"/>
      <c r="F66" s="32"/>
      <c r="G66" s="32"/>
      <c r="H66" s="34"/>
      <c r="I66" s="35" t="str">
        <f>IF(AND(ISNUMBER(H66),ISNUMBER('Start here'!$B$15)),'Start here'!$B$15+H66,"")</f>
        <v/>
      </c>
      <c r="J66" s="32"/>
      <c r="K66" s="32"/>
    </row>
    <row r="67" spans="1:11" x14ac:dyDescent="0.25">
      <c r="A67" s="31"/>
      <c r="B67" s="32"/>
      <c r="C67" s="33"/>
      <c r="D67" s="32"/>
      <c r="E67" s="32"/>
      <c r="F67" s="32"/>
      <c r="G67" s="32"/>
      <c r="H67" s="34"/>
      <c r="I67" s="35" t="str">
        <f>IF(AND(ISNUMBER(H67),ISNUMBER('Start here'!$B$15)),'Start here'!$B$15+H67,"")</f>
        <v/>
      </c>
      <c r="J67" s="32"/>
      <c r="K67" s="32"/>
    </row>
    <row r="68" spans="1:11" x14ac:dyDescent="0.25">
      <c r="A68" s="31"/>
      <c r="B68" s="32"/>
      <c r="C68" s="33"/>
      <c r="D68" s="32"/>
      <c r="E68" s="32"/>
      <c r="F68" s="32"/>
      <c r="G68" s="32"/>
      <c r="H68" s="34"/>
      <c r="I68" s="35" t="str">
        <f>IF(AND(ISNUMBER(H68),ISNUMBER('Start here'!$B$15)),'Start here'!$B$15+H68,"")</f>
        <v/>
      </c>
      <c r="J68" s="32"/>
      <c r="K68" s="32"/>
    </row>
    <row r="69" spans="1:11" x14ac:dyDescent="0.25">
      <c r="A69" s="31"/>
      <c r="B69" s="32"/>
      <c r="C69" s="33"/>
      <c r="D69" s="32"/>
      <c r="E69" s="32"/>
      <c r="F69" s="32"/>
      <c r="G69" s="32"/>
      <c r="H69" s="34"/>
      <c r="I69" s="35" t="str">
        <f>IF(AND(ISNUMBER(H69),ISNUMBER('Start here'!$B$15)),'Start here'!$B$15+H69,"")</f>
        <v/>
      </c>
      <c r="J69" s="32"/>
      <c r="K69" s="32"/>
    </row>
    <row r="70" spans="1:11" x14ac:dyDescent="0.25">
      <c r="A70" s="31"/>
      <c r="B70" s="32"/>
      <c r="C70" s="33"/>
      <c r="D70" s="32"/>
      <c r="E70" s="32"/>
      <c r="F70" s="32"/>
      <c r="G70" s="32"/>
      <c r="H70" s="34"/>
      <c r="I70" s="35" t="str">
        <f>IF(AND(ISNUMBER(H70),ISNUMBER('Start here'!$B$15)),'Start here'!$B$15+H70,"")</f>
        <v/>
      </c>
      <c r="J70" s="32"/>
      <c r="K70" s="32"/>
    </row>
  </sheetData>
  <autoFilter ref="A4:K70"/>
  <mergeCells count="2">
    <mergeCell ref="A1:K1"/>
    <mergeCell ref="A2:K2"/>
  </mergeCells>
  <conditionalFormatting sqref="J5:J70">
    <cfRule type="containsText" dxfId="4" priority="1">
      <formula>NOT(ISERROR(SEARCH("Done",J5)))</formula>
    </cfRule>
    <cfRule type="containsText" dxfId="5" priority="2">
      <formula>NOT(ISERROR(SEARCH("Blocked",J5)))</formula>
    </cfRule>
    <cfRule type="containsText" dxfId="6" priority="3">
      <formula>NOT(ISERROR(SEARCH("In progress",J5)))</formula>
    </cfRule>
    <cfRule type="containsText" dxfId="7" priority="4">
      <formula>NOT(ISERROR(SEARCH("Not applicable",J5)))</formula>
    </cfRule>
  </conditionalFormatting>
  <dataValidations count="3">
    <dataValidation type="list" allowBlank="1" showErrorMessage="1" errorTitle="Platform" error="Pick a platform from the list." sqref="E5:E70">
      <formula1>"All,Shopify,WooCommerce,Custom,Shopify + WooCommerce,WooCommerce + Custom,Shopify + Custom"</formula1>
    </dataValidation>
    <dataValidation type="whole" allowBlank="1" showErrorMessage="1" errorTitle="Days from launch" error="Enter a whole number: negative before launch (e.g. -14), 0 on launch day, positive after." sqref="H5:H70">
      <formula1>-365</formula1>
      <formula2>365</formula2>
    </dataValidation>
    <dataValidation type="list" allowBlank="1" showErrorMessage="1" errorTitle="Status" error="Pick a status from the list." sqref="J5:J70">
      <formula1>"Not started,In progress,Done,Blocked,Not applicable"</formula1>
    </dataValidation>
  </dataValidations>
  <pageMargins left="0.4" right="0.4" top="0.5" bottom="0.6" header="0.3" footer="0.3"/>
  <pageSetup paperSize="9" orientation="landscape" fitToWidth="1" fitToHeight="0"/>
  <headerFooter>
    <oddFooter>&amp;L&amp;8JIN Design · Free template: jin-design.com/resources/templates/online-store-launch-checklist/&amp;R&amp;8Page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70"/>
  <sheetViews>
    <sheetView workbookViewId="0" showGridLines="0">
      <pane xSplit="3" ySplit="4" topLeftCell="D5" activePane="bottomRight" state="frozen"/>
      <selection pane="bottomRight"/>
    </sheetView>
  </sheetViews>
  <sheetFormatPr defaultRowHeight="15" outlineLevelRow="0" outlineLevelCol="0" x14ac:dyDescent="55"/>
  <cols>
    <col min="1" max="1" width="5" customWidth="1"/>
    <col min="2" max="2" width="13" customWidth="1"/>
    <col min="3" max="3" width="32" customWidth="1"/>
    <col min="4" max="4" width="50" customWidth="1"/>
    <col min="5" max="5" width="14" customWidth="1"/>
    <col min="6" max="6" width="40" customWidth="1"/>
    <col min="7" max="7" width="12" customWidth="1"/>
    <col min="8" max="8" width="10" customWidth="1"/>
    <col min="9" max="9" width="12" customWidth="1"/>
    <col min="10" max="10" width="13" customWidth="1"/>
    <col min="11" max="11" width="34" customWidth="1"/>
  </cols>
  <sheetData>
    <row r="1" ht="32" customHeight="1" spans="1:11" x14ac:dyDescent="0.25">
      <c r="A1" s="1" t="s">
        <v>131</v>
      </c>
      <c r="B1" s="1"/>
      <c r="C1" s="1"/>
      <c r="D1" s="1"/>
      <c r="E1" s="1"/>
      <c r="F1" s="1"/>
      <c r="G1" s="1"/>
      <c r="H1" s="1"/>
      <c r="I1" s="1"/>
      <c r="J1" s="1"/>
      <c r="K1" s="1"/>
    </row>
    <row r="2" ht="30" customHeight="1" spans="1:11" x14ac:dyDescent="0.25">
      <c r="A2" s="2" t="s">
        <v>132</v>
      </c>
      <c r="B2" s="2"/>
      <c r="C2" s="2"/>
      <c r="D2" s="2"/>
      <c r="E2" s="2"/>
      <c r="F2" s="2"/>
      <c r="G2" s="2"/>
      <c r="H2" s="2"/>
      <c r="I2" s="2"/>
      <c r="J2" s="2"/>
      <c r="K2" s="2"/>
    </row>
    <row r="4" ht="30" customHeight="1" spans="1:11" x14ac:dyDescent="0.25">
      <c r="A4" s="20" t="s">
        <v>58</v>
      </c>
      <c r="B4" s="20" t="s">
        <v>59</v>
      </c>
      <c r="C4" s="20" t="s">
        <v>60</v>
      </c>
      <c r="D4" s="20" t="s">
        <v>61</v>
      </c>
      <c r="E4" s="20" t="s">
        <v>13</v>
      </c>
      <c r="F4" s="20" t="s">
        <v>62</v>
      </c>
      <c r="G4" s="20" t="s">
        <v>63</v>
      </c>
      <c r="H4" s="20" t="s">
        <v>64</v>
      </c>
      <c r="I4" s="20" t="s">
        <v>65</v>
      </c>
      <c r="J4" s="20" t="s">
        <v>66</v>
      </c>
      <c r="K4" s="20" t="s">
        <v>67</v>
      </c>
    </row>
    <row r="5" spans="1:11" x14ac:dyDescent="0.25">
      <c r="A5" s="21">
        <v>1</v>
      </c>
      <c r="B5" s="22" t="s">
        <v>133</v>
      </c>
      <c r="C5" s="23" t="s">
        <v>134</v>
      </c>
      <c r="D5" s="22" t="s">
        <v>135</v>
      </c>
      <c r="E5" s="22" t="s">
        <v>71</v>
      </c>
      <c r="F5" s="22" t="s">
        <v>136</v>
      </c>
      <c r="G5" s="22" t="s">
        <v>101</v>
      </c>
      <c r="H5" s="24">
        <v>-21</v>
      </c>
      <c r="I5" s="25">
        <f>IF(AND(ISNUMBER(H5),ISNUMBER('Start here'!$B$15)),'Start here'!$B$15+H5,"")</f>
        <v>46321</v>
      </c>
      <c r="J5" s="22" t="s">
        <v>29</v>
      </c>
      <c r="K5" s="22" t="s">
        <v>137</v>
      </c>
    </row>
    <row r="6" spans="1:11" x14ac:dyDescent="0.25">
      <c r="A6" s="26">
        <v>2</v>
      </c>
      <c r="B6" s="27" t="s">
        <v>133</v>
      </c>
      <c r="C6" s="28" t="s">
        <v>138</v>
      </c>
      <c r="D6" s="27" t="s">
        <v>139</v>
      </c>
      <c r="E6" s="27" t="s">
        <v>71</v>
      </c>
      <c r="F6" s="27" t="s">
        <v>140</v>
      </c>
      <c r="G6" s="27" t="s">
        <v>80</v>
      </c>
      <c r="H6" s="29">
        <v>-14</v>
      </c>
      <c r="I6" s="30">
        <f>IF(AND(ISNUMBER(H6),ISNUMBER('Start here'!$B$15)),'Start here'!$B$15+H6,"")</f>
        <v>46328</v>
      </c>
      <c r="J6" s="27" t="s">
        <v>29</v>
      </c>
      <c r="K6" s="27" t="s">
        <v>72</v>
      </c>
    </row>
    <row r="7" spans="1:11" x14ac:dyDescent="0.25">
      <c r="A7" s="21">
        <v>3</v>
      </c>
      <c r="B7" s="22" t="s">
        <v>141</v>
      </c>
      <c r="C7" s="23" t="s">
        <v>142</v>
      </c>
      <c r="D7" s="22" t="s">
        <v>143</v>
      </c>
      <c r="E7" s="22" t="s">
        <v>71</v>
      </c>
      <c r="F7" s="22" t="s">
        <v>72</v>
      </c>
      <c r="G7" s="22" t="s">
        <v>83</v>
      </c>
      <c r="H7" s="24">
        <v>-14</v>
      </c>
      <c r="I7" s="25">
        <f>IF(AND(ISNUMBER(H7),ISNUMBER('Start here'!$B$15)),'Start here'!$B$15+H7,"")</f>
        <v>46328</v>
      </c>
      <c r="J7" s="22" t="s">
        <v>30</v>
      </c>
      <c r="K7" s="22" t="s">
        <v>144</v>
      </c>
    </row>
    <row r="8" spans="1:11" x14ac:dyDescent="0.25">
      <c r="A8" s="26">
        <v>4</v>
      </c>
      <c r="B8" s="27" t="s">
        <v>145</v>
      </c>
      <c r="C8" s="28" t="s">
        <v>146</v>
      </c>
      <c r="D8" s="27" t="s">
        <v>147</v>
      </c>
      <c r="E8" s="27" t="s">
        <v>71</v>
      </c>
      <c r="F8" s="27" t="s">
        <v>72</v>
      </c>
      <c r="G8" s="27" t="s">
        <v>83</v>
      </c>
      <c r="H8" s="29">
        <v>-14</v>
      </c>
      <c r="I8" s="30">
        <f>IF(AND(ISNUMBER(H8),ISNUMBER('Start here'!$B$15)),'Start here'!$B$15+H8,"")</f>
        <v>46328</v>
      </c>
      <c r="J8" s="27" t="s">
        <v>29</v>
      </c>
      <c r="K8" s="27" t="s">
        <v>72</v>
      </c>
    </row>
    <row r="9" spans="1:11" x14ac:dyDescent="0.25">
      <c r="A9" s="21">
        <v>5</v>
      </c>
      <c r="B9" s="22" t="s">
        <v>148</v>
      </c>
      <c r="C9" s="23" t="s">
        <v>149</v>
      </c>
      <c r="D9" s="22" t="s">
        <v>150</v>
      </c>
      <c r="E9" s="22" t="s">
        <v>71</v>
      </c>
      <c r="F9" s="22" t="s">
        <v>72</v>
      </c>
      <c r="G9" s="22" t="s">
        <v>80</v>
      </c>
      <c r="H9" s="24">
        <v>-10</v>
      </c>
      <c r="I9" s="25">
        <f>IF(AND(ISNUMBER(H9),ISNUMBER('Start here'!$B$15)),'Start here'!$B$15+H9,"")</f>
        <v>46332</v>
      </c>
      <c r="J9" s="22" t="s">
        <v>29</v>
      </c>
      <c r="K9" s="22" t="s">
        <v>72</v>
      </c>
    </row>
    <row r="10" spans="1:11" x14ac:dyDescent="0.25">
      <c r="A10" s="26">
        <v>6</v>
      </c>
      <c r="B10" s="27" t="s">
        <v>151</v>
      </c>
      <c r="C10" s="28" t="s">
        <v>152</v>
      </c>
      <c r="D10" s="27" t="s">
        <v>153</v>
      </c>
      <c r="E10" s="27" t="s">
        <v>71</v>
      </c>
      <c r="F10" s="27" t="s">
        <v>72</v>
      </c>
      <c r="G10" s="27" t="s">
        <v>101</v>
      </c>
      <c r="H10" s="29">
        <v>-10</v>
      </c>
      <c r="I10" s="30">
        <f>IF(AND(ISNUMBER(H10),ISNUMBER('Start here'!$B$15)),'Start here'!$B$15+H10,"")</f>
        <v>46332</v>
      </c>
      <c r="J10" s="27" t="s">
        <v>29</v>
      </c>
      <c r="K10" s="27" t="s">
        <v>72</v>
      </c>
    </row>
    <row r="11" spans="1:11" x14ac:dyDescent="0.25">
      <c r="A11" s="21">
        <v>7</v>
      </c>
      <c r="B11" s="22" t="s">
        <v>154</v>
      </c>
      <c r="C11" s="23" t="s">
        <v>155</v>
      </c>
      <c r="D11" s="22" t="s">
        <v>156</v>
      </c>
      <c r="E11" s="22" t="s">
        <v>71</v>
      </c>
      <c r="F11" s="22" t="s">
        <v>72</v>
      </c>
      <c r="G11" s="22" t="s">
        <v>83</v>
      </c>
      <c r="H11" s="24">
        <v>-7</v>
      </c>
      <c r="I11" s="25">
        <f>IF(AND(ISNUMBER(H11),ISNUMBER('Start here'!$B$15)),'Start here'!$B$15+H11,"")</f>
        <v>46335</v>
      </c>
      <c r="J11" s="22" t="s">
        <v>30</v>
      </c>
      <c r="K11" s="22" t="s">
        <v>72</v>
      </c>
    </row>
    <row r="12" spans="1:11" x14ac:dyDescent="0.25">
      <c r="A12" s="26">
        <v>8</v>
      </c>
      <c r="B12" s="27" t="s">
        <v>157</v>
      </c>
      <c r="C12" s="28" t="s">
        <v>158</v>
      </c>
      <c r="D12" s="27" t="s">
        <v>159</v>
      </c>
      <c r="E12" s="27" t="s">
        <v>71</v>
      </c>
      <c r="F12" s="27" t="s">
        <v>72</v>
      </c>
      <c r="G12" s="27" t="s">
        <v>83</v>
      </c>
      <c r="H12" s="29">
        <v>-7</v>
      </c>
      <c r="I12" s="30">
        <f>IF(AND(ISNUMBER(H12),ISNUMBER('Start here'!$B$15)),'Start here'!$B$15+H12,"")</f>
        <v>46335</v>
      </c>
      <c r="J12" s="27" t="s">
        <v>33</v>
      </c>
      <c r="K12" s="27" t="s">
        <v>72</v>
      </c>
    </row>
    <row r="13" spans="1:11" x14ac:dyDescent="0.25">
      <c r="A13" s="21">
        <v>9</v>
      </c>
      <c r="B13" s="22" t="s">
        <v>160</v>
      </c>
      <c r="C13" s="23" t="s">
        <v>161</v>
      </c>
      <c r="D13" s="22" t="s">
        <v>162</v>
      </c>
      <c r="E13" s="22" t="s">
        <v>71</v>
      </c>
      <c r="F13" s="22" t="s">
        <v>72</v>
      </c>
      <c r="G13" s="22" t="s">
        <v>80</v>
      </c>
      <c r="H13" s="24">
        <v>-10</v>
      </c>
      <c r="I13" s="25">
        <f>IF(AND(ISNUMBER(H13),ISNUMBER('Start here'!$B$15)),'Start here'!$B$15+H13,"")</f>
        <v>46332</v>
      </c>
      <c r="J13" s="22" t="s">
        <v>29</v>
      </c>
      <c r="K13" s="22" t="s">
        <v>72</v>
      </c>
    </row>
    <row r="14" spans="1:11" x14ac:dyDescent="0.25">
      <c r="A14" s="26">
        <v>10</v>
      </c>
      <c r="B14" s="27" t="s">
        <v>163</v>
      </c>
      <c r="C14" s="28" t="s">
        <v>164</v>
      </c>
      <c r="D14" s="27" t="s">
        <v>165</v>
      </c>
      <c r="E14" s="27" t="s">
        <v>71</v>
      </c>
      <c r="F14" s="27" t="s">
        <v>72</v>
      </c>
      <c r="G14" s="27" t="s">
        <v>80</v>
      </c>
      <c r="H14" s="29">
        <v>-7</v>
      </c>
      <c r="I14" s="30">
        <f>IF(AND(ISNUMBER(H14),ISNUMBER('Start here'!$B$15)),'Start here'!$B$15+H14,"")</f>
        <v>46335</v>
      </c>
      <c r="J14" s="27" t="s">
        <v>30</v>
      </c>
      <c r="K14" s="27" t="s">
        <v>72</v>
      </c>
    </row>
    <row r="15" spans="1:11" x14ac:dyDescent="0.25">
      <c r="A15" s="21">
        <v>11</v>
      </c>
      <c r="B15" s="22" t="s">
        <v>163</v>
      </c>
      <c r="C15" s="23" t="s">
        <v>166</v>
      </c>
      <c r="D15" s="22" t="s">
        <v>167</v>
      </c>
      <c r="E15" s="22" t="s">
        <v>71</v>
      </c>
      <c r="F15" s="22" t="s">
        <v>72</v>
      </c>
      <c r="G15" s="22" t="s">
        <v>80</v>
      </c>
      <c r="H15" s="24">
        <v>-7</v>
      </c>
      <c r="I15" s="25">
        <f>IF(AND(ISNUMBER(H15),ISNUMBER('Start here'!$B$15)),'Start here'!$B$15+H15,"")</f>
        <v>46335</v>
      </c>
      <c r="J15" s="22" t="s">
        <v>29</v>
      </c>
      <c r="K15" s="22" t="s">
        <v>168</v>
      </c>
    </row>
    <row r="16" spans="1:11" x14ac:dyDescent="0.25">
      <c r="A16" s="26">
        <v>12</v>
      </c>
      <c r="B16" s="27" t="s">
        <v>163</v>
      </c>
      <c r="C16" s="28" t="s">
        <v>169</v>
      </c>
      <c r="D16" s="27" t="s">
        <v>170</v>
      </c>
      <c r="E16" s="27" t="s">
        <v>71</v>
      </c>
      <c r="F16" s="27" t="s">
        <v>171</v>
      </c>
      <c r="G16" s="27" t="s">
        <v>80</v>
      </c>
      <c r="H16" s="29">
        <v>-7</v>
      </c>
      <c r="I16" s="30">
        <f>IF(AND(ISNUMBER(H16),ISNUMBER('Start here'!$B$15)),'Start here'!$B$15+H16,"")</f>
        <v>46335</v>
      </c>
      <c r="J16" s="27" t="s">
        <v>33</v>
      </c>
      <c r="K16" s="27" t="s">
        <v>172</v>
      </c>
    </row>
    <row r="17" spans="1:11" x14ac:dyDescent="0.25">
      <c r="A17" s="21">
        <v>13</v>
      </c>
      <c r="B17" s="22" t="s">
        <v>173</v>
      </c>
      <c r="C17" s="23" t="s">
        <v>174</v>
      </c>
      <c r="D17" s="22" t="s">
        <v>175</v>
      </c>
      <c r="E17" s="22" t="s">
        <v>71</v>
      </c>
      <c r="F17" s="22" t="s">
        <v>72</v>
      </c>
      <c r="G17" s="22" t="s">
        <v>80</v>
      </c>
      <c r="H17" s="24">
        <v>-7</v>
      </c>
      <c r="I17" s="25">
        <f>IF(AND(ISNUMBER(H17),ISNUMBER('Start here'!$B$15)),'Start here'!$B$15+H17,"")</f>
        <v>46335</v>
      </c>
      <c r="J17" s="22" t="s">
        <v>33</v>
      </c>
      <c r="K17" s="22" t="s">
        <v>72</v>
      </c>
    </row>
    <row r="18" spans="1:11" x14ac:dyDescent="0.25">
      <c r="A18" s="31"/>
      <c r="B18" s="32"/>
      <c r="C18" s="33"/>
      <c r="D18" s="32"/>
      <c r="E18" s="32"/>
      <c r="F18" s="32"/>
      <c r="G18" s="32"/>
      <c r="H18" s="34"/>
      <c r="I18" s="35" t="str">
        <f>IF(AND(ISNUMBER(H18),ISNUMBER('Start here'!$B$15)),'Start here'!$B$15+H18,"")</f>
        <v/>
      </c>
      <c r="J18" s="32"/>
      <c r="K18" s="32"/>
    </row>
    <row r="19" spans="1:11" x14ac:dyDescent="0.25">
      <c r="A19" s="31"/>
      <c r="B19" s="32"/>
      <c r="C19" s="33"/>
      <c r="D19" s="32"/>
      <c r="E19" s="32"/>
      <c r="F19" s="32"/>
      <c r="G19" s="32"/>
      <c r="H19" s="34"/>
      <c r="I19" s="35" t="str">
        <f>IF(AND(ISNUMBER(H19),ISNUMBER('Start here'!$B$15)),'Start here'!$B$15+H19,"")</f>
        <v/>
      </c>
      <c r="J19" s="32"/>
      <c r="K19" s="32"/>
    </row>
    <row r="20" spans="1:11" x14ac:dyDescent="0.25">
      <c r="A20" s="31"/>
      <c r="B20" s="32"/>
      <c r="C20" s="33"/>
      <c r="D20" s="32"/>
      <c r="E20" s="32"/>
      <c r="F20" s="32"/>
      <c r="G20" s="32"/>
      <c r="H20" s="34"/>
      <c r="I20" s="35" t="str">
        <f>IF(AND(ISNUMBER(H20),ISNUMBER('Start here'!$B$15)),'Start here'!$B$15+H20,"")</f>
        <v/>
      </c>
      <c r="J20" s="32"/>
      <c r="K20" s="32"/>
    </row>
    <row r="21" spans="1:11" x14ac:dyDescent="0.25">
      <c r="A21" s="31"/>
      <c r="B21" s="32"/>
      <c r="C21" s="33"/>
      <c r="D21" s="32"/>
      <c r="E21" s="32"/>
      <c r="F21" s="32"/>
      <c r="G21" s="32"/>
      <c r="H21" s="34"/>
      <c r="I21" s="35" t="str">
        <f>IF(AND(ISNUMBER(H21),ISNUMBER('Start here'!$B$15)),'Start here'!$B$15+H21,"")</f>
        <v/>
      </c>
      <c r="J21" s="32"/>
      <c r="K21" s="32"/>
    </row>
    <row r="22" spans="1:11" x14ac:dyDescent="0.25">
      <c r="A22" s="31"/>
      <c r="B22" s="32"/>
      <c r="C22" s="33"/>
      <c r="D22" s="32"/>
      <c r="E22" s="32"/>
      <c r="F22" s="32"/>
      <c r="G22" s="32"/>
      <c r="H22" s="34"/>
      <c r="I22" s="35" t="str">
        <f>IF(AND(ISNUMBER(H22),ISNUMBER('Start here'!$B$15)),'Start here'!$B$15+H22,"")</f>
        <v/>
      </c>
      <c r="J22" s="32"/>
      <c r="K22" s="32"/>
    </row>
    <row r="23" spans="1:11" x14ac:dyDescent="0.25">
      <c r="A23" s="31"/>
      <c r="B23" s="32"/>
      <c r="C23" s="33"/>
      <c r="D23" s="32"/>
      <c r="E23" s="32"/>
      <c r="F23" s="32"/>
      <c r="G23" s="32"/>
      <c r="H23" s="34"/>
      <c r="I23" s="35" t="str">
        <f>IF(AND(ISNUMBER(H23),ISNUMBER('Start here'!$B$15)),'Start here'!$B$15+H23,"")</f>
        <v/>
      </c>
      <c r="J23" s="32"/>
      <c r="K23" s="32"/>
    </row>
    <row r="24" spans="1:11" x14ac:dyDescent="0.25">
      <c r="A24" s="31"/>
      <c r="B24" s="32"/>
      <c r="C24" s="33"/>
      <c r="D24" s="32"/>
      <c r="E24" s="32"/>
      <c r="F24" s="32"/>
      <c r="G24" s="32"/>
      <c r="H24" s="34"/>
      <c r="I24" s="35" t="str">
        <f>IF(AND(ISNUMBER(H24),ISNUMBER('Start here'!$B$15)),'Start here'!$B$15+H24,"")</f>
        <v/>
      </c>
      <c r="J24" s="32"/>
      <c r="K24" s="32"/>
    </row>
    <row r="25" spans="1:11" x14ac:dyDescent="0.25">
      <c r="A25" s="31"/>
      <c r="B25" s="32"/>
      <c r="C25" s="33"/>
      <c r="D25" s="32"/>
      <c r="E25" s="32"/>
      <c r="F25" s="32"/>
      <c r="G25" s="32"/>
      <c r="H25" s="34"/>
      <c r="I25" s="35" t="str">
        <f>IF(AND(ISNUMBER(H25),ISNUMBER('Start here'!$B$15)),'Start here'!$B$15+H25,"")</f>
        <v/>
      </c>
      <c r="J25" s="32"/>
      <c r="K25" s="32"/>
    </row>
    <row r="26" spans="1:11" x14ac:dyDescent="0.25">
      <c r="A26" s="31"/>
      <c r="B26" s="32"/>
      <c r="C26" s="33"/>
      <c r="D26" s="32"/>
      <c r="E26" s="32"/>
      <c r="F26" s="32"/>
      <c r="G26" s="32"/>
      <c r="H26" s="34"/>
      <c r="I26" s="35" t="str">
        <f>IF(AND(ISNUMBER(H26),ISNUMBER('Start here'!$B$15)),'Start here'!$B$15+H26,"")</f>
        <v/>
      </c>
      <c r="J26" s="32"/>
      <c r="K26" s="32"/>
    </row>
    <row r="27" spans="1:11" x14ac:dyDescent="0.25">
      <c r="A27" s="31"/>
      <c r="B27" s="32"/>
      <c r="C27" s="33"/>
      <c r="D27" s="32"/>
      <c r="E27" s="32"/>
      <c r="F27" s="32"/>
      <c r="G27" s="32"/>
      <c r="H27" s="34"/>
      <c r="I27" s="35" t="str">
        <f>IF(AND(ISNUMBER(H27),ISNUMBER('Start here'!$B$15)),'Start here'!$B$15+H27,"")</f>
        <v/>
      </c>
      <c r="J27" s="32"/>
      <c r="K27" s="32"/>
    </row>
    <row r="28" spans="1:11" x14ac:dyDescent="0.25">
      <c r="A28" s="31"/>
      <c r="B28" s="32"/>
      <c r="C28" s="33"/>
      <c r="D28" s="32"/>
      <c r="E28" s="32"/>
      <c r="F28" s="32"/>
      <c r="G28" s="32"/>
      <c r="H28" s="34"/>
      <c r="I28" s="35" t="str">
        <f>IF(AND(ISNUMBER(H28),ISNUMBER('Start here'!$B$15)),'Start here'!$B$15+H28,"")</f>
        <v/>
      </c>
      <c r="J28" s="32"/>
      <c r="K28" s="32"/>
    </row>
    <row r="29" spans="1:11" x14ac:dyDescent="0.25">
      <c r="A29" s="31"/>
      <c r="B29" s="32"/>
      <c r="C29" s="33"/>
      <c r="D29" s="32"/>
      <c r="E29" s="32"/>
      <c r="F29" s="32"/>
      <c r="G29" s="32"/>
      <c r="H29" s="34"/>
      <c r="I29" s="35" t="str">
        <f>IF(AND(ISNUMBER(H29),ISNUMBER('Start here'!$B$15)),'Start here'!$B$15+H29,"")</f>
        <v/>
      </c>
      <c r="J29" s="32"/>
      <c r="K29" s="32"/>
    </row>
    <row r="30" spans="1:11" x14ac:dyDescent="0.25">
      <c r="A30" s="31"/>
      <c r="B30" s="32"/>
      <c r="C30" s="33"/>
      <c r="D30" s="32"/>
      <c r="E30" s="32"/>
      <c r="F30" s="32"/>
      <c r="G30" s="32"/>
      <c r="H30" s="34"/>
      <c r="I30" s="35" t="str">
        <f>IF(AND(ISNUMBER(H30),ISNUMBER('Start here'!$B$15)),'Start here'!$B$15+H30,"")</f>
        <v/>
      </c>
      <c r="J30" s="32"/>
      <c r="K30" s="32"/>
    </row>
    <row r="31" spans="1:11" x14ac:dyDescent="0.25">
      <c r="A31" s="31"/>
      <c r="B31" s="32"/>
      <c r="C31" s="33"/>
      <c r="D31" s="32"/>
      <c r="E31" s="32"/>
      <c r="F31" s="32"/>
      <c r="G31" s="32"/>
      <c r="H31" s="34"/>
      <c r="I31" s="35" t="str">
        <f>IF(AND(ISNUMBER(H31),ISNUMBER('Start here'!$B$15)),'Start here'!$B$15+H31,"")</f>
        <v/>
      </c>
      <c r="J31" s="32"/>
      <c r="K31" s="32"/>
    </row>
    <row r="32" spans="1:11" x14ac:dyDescent="0.25">
      <c r="A32" s="31"/>
      <c r="B32" s="32"/>
      <c r="C32" s="33"/>
      <c r="D32" s="32"/>
      <c r="E32" s="32"/>
      <c r="F32" s="32"/>
      <c r="G32" s="32"/>
      <c r="H32" s="34"/>
      <c r="I32" s="35" t="str">
        <f>IF(AND(ISNUMBER(H32),ISNUMBER('Start here'!$B$15)),'Start here'!$B$15+H32,"")</f>
        <v/>
      </c>
      <c r="J32" s="32"/>
      <c r="K32" s="32"/>
    </row>
    <row r="33" spans="1:11" x14ac:dyDescent="0.25">
      <c r="A33" s="31"/>
      <c r="B33" s="32"/>
      <c r="C33" s="33"/>
      <c r="D33" s="32"/>
      <c r="E33" s="32"/>
      <c r="F33" s="32"/>
      <c r="G33" s="32"/>
      <c r="H33" s="34"/>
      <c r="I33" s="35" t="str">
        <f>IF(AND(ISNUMBER(H33),ISNUMBER('Start here'!$B$15)),'Start here'!$B$15+H33,"")</f>
        <v/>
      </c>
      <c r="J33" s="32"/>
      <c r="K33" s="32"/>
    </row>
    <row r="34" spans="1:11" x14ac:dyDescent="0.25">
      <c r="A34" s="31"/>
      <c r="B34" s="32"/>
      <c r="C34" s="33"/>
      <c r="D34" s="32"/>
      <c r="E34" s="32"/>
      <c r="F34" s="32"/>
      <c r="G34" s="32"/>
      <c r="H34" s="34"/>
      <c r="I34" s="35" t="str">
        <f>IF(AND(ISNUMBER(H34),ISNUMBER('Start here'!$B$15)),'Start here'!$B$15+H34,"")</f>
        <v/>
      </c>
      <c r="J34" s="32"/>
      <c r="K34" s="32"/>
    </row>
    <row r="35" spans="1:11" x14ac:dyDescent="0.25">
      <c r="A35" s="31"/>
      <c r="B35" s="32"/>
      <c r="C35" s="33"/>
      <c r="D35" s="32"/>
      <c r="E35" s="32"/>
      <c r="F35" s="32"/>
      <c r="G35" s="32"/>
      <c r="H35" s="34"/>
      <c r="I35" s="35" t="str">
        <f>IF(AND(ISNUMBER(H35),ISNUMBER('Start here'!$B$15)),'Start here'!$B$15+H35,"")</f>
        <v/>
      </c>
      <c r="J35" s="32"/>
      <c r="K35" s="32"/>
    </row>
    <row r="36" spans="1:11" x14ac:dyDescent="0.25">
      <c r="A36" s="31"/>
      <c r="B36" s="32"/>
      <c r="C36" s="33"/>
      <c r="D36" s="32"/>
      <c r="E36" s="32"/>
      <c r="F36" s="32"/>
      <c r="G36" s="32"/>
      <c r="H36" s="34"/>
      <c r="I36" s="35" t="str">
        <f>IF(AND(ISNUMBER(H36),ISNUMBER('Start here'!$B$15)),'Start here'!$B$15+H36,"")</f>
        <v/>
      </c>
      <c r="J36" s="32"/>
      <c r="K36" s="32"/>
    </row>
    <row r="37" spans="1:11" x14ac:dyDescent="0.25">
      <c r="A37" s="31"/>
      <c r="B37" s="32"/>
      <c r="C37" s="33"/>
      <c r="D37" s="32"/>
      <c r="E37" s="32"/>
      <c r="F37" s="32"/>
      <c r="G37" s="32"/>
      <c r="H37" s="34"/>
      <c r="I37" s="35" t="str">
        <f>IF(AND(ISNUMBER(H37),ISNUMBER('Start here'!$B$15)),'Start here'!$B$15+H37,"")</f>
        <v/>
      </c>
      <c r="J37" s="32"/>
      <c r="K37" s="32"/>
    </row>
    <row r="38" spans="1:11" x14ac:dyDescent="0.25">
      <c r="A38" s="31"/>
      <c r="B38" s="32"/>
      <c r="C38" s="33"/>
      <c r="D38" s="32"/>
      <c r="E38" s="32"/>
      <c r="F38" s="32"/>
      <c r="G38" s="32"/>
      <c r="H38" s="34"/>
      <c r="I38" s="35" t="str">
        <f>IF(AND(ISNUMBER(H38),ISNUMBER('Start here'!$B$15)),'Start here'!$B$15+H38,"")</f>
        <v/>
      </c>
      <c r="J38" s="32"/>
      <c r="K38" s="32"/>
    </row>
    <row r="39" spans="1:11" x14ac:dyDescent="0.25">
      <c r="A39" s="31"/>
      <c r="B39" s="32"/>
      <c r="C39" s="33"/>
      <c r="D39" s="32"/>
      <c r="E39" s="32"/>
      <c r="F39" s="32"/>
      <c r="G39" s="32"/>
      <c r="H39" s="34"/>
      <c r="I39" s="35" t="str">
        <f>IF(AND(ISNUMBER(H39),ISNUMBER('Start here'!$B$15)),'Start here'!$B$15+H39,"")</f>
        <v/>
      </c>
      <c r="J39" s="32"/>
      <c r="K39" s="32"/>
    </row>
    <row r="40" spans="1:11" x14ac:dyDescent="0.25">
      <c r="A40" s="31"/>
      <c r="B40" s="32"/>
      <c r="C40" s="33"/>
      <c r="D40" s="32"/>
      <c r="E40" s="32"/>
      <c r="F40" s="32"/>
      <c r="G40" s="32"/>
      <c r="H40" s="34"/>
      <c r="I40" s="35" t="str">
        <f>IF(AND(ISNUMBER(H40),ISNUMBER('Start here'!$B$15)),'Start here'!$B$15+H40,"")</f>
        <v/>
      </c>
      <c r="J40" s="32"/>
      <c r="K40" s="32"/>
    </row>
    <row r="41" spans="1:11" x14ac:dyDescent="0.25">
      <c r="A41" s="31"/>
      <c r="B41" s="32"/>
      <c r="C41" s="33"/>
      <c r="D41" s="32"/>
      <c r="E41" s="32"/>
      <c r="F41" s="32"/>
      <c r="G41" s="32"/>
      <c r="H41" s="34"/>
      <c r="I41" s="35" t="str">
        <f>IF(AND(ISNUMBER(H41),ISNUMBER('Start here'!$B$15)),'Start here'!$B$15+H41,"")</f>
        <v/>
      </c>
      <c r="J41" s="32"/>
      <c r="K41" s="32"/>
    </row>
    <row r="42" spans="1:11" x14ac:dyDescent="0.25">
      <c r="A42" s="31"/>
      <c r="B42" s="32"/>
      <c r="C42" s="33"/>
      <c r="D42" s="32"/>
      <c r="E42" s="32"/>
      <c r="F42" s="32"/>
      <c r="G42" s="32"/>
      <c r="H42" s="34"/>
      <c r="I42" s="35" t="str">
        <f>IF(AND(ISNUMBER(H42),ISNUMBER('Start here'!$B$15)),'Start here'!$B$15+H42,"")</f>
        <v/>
      </c>
      <c r="J42" s="32"/>
      <c r="K42" s="32"/>
    </row>
    <row r="43" spans="1:11" x14ac:dyDescent="0.25">
      <c r="A43" s="31"/>
      <c r="B43" s="32"/>
      <c r="C43" s="33"/>
      <c r="D43" s="32"/>
      <c r="E43" s="32"/>
      <c r="F43" s="32"/>
      <c r="G43" s="32"/>
      <c r="H43" s="34"/>
      <c r="I43" s="35" t="str">
        <f>IF(AND(ISNUMBER(H43),ISNUMBER('Start here'!$B$15)),'Start here'!$B$15+H43,"")</f>
        <v/>
      </c>
      <c r="J43" s="32"/>
      <c r="K43" s="32"/>
    </row>
    <row r="44" spans="1:11" x14ac:dyDescent="0.25">
      <c r="A44" s="31"/>
      <c r="B44" s="32"/>
      <c r="C44" s="33"/>
      <c r="D44" s="32"/>
      <c r="E44" s="32"/>
      <c r="F44" s="32"/>
      <c r="G44" s="32"/>
      <c r="H44" s="34"/>
      <c r="I44" s="35" t="str">
        <f>IF(AND(ISNUMBER(H44),ISNUMBER('Start here'!$B$15)),'Start here'!$B$15+H44,"")</f>
        <v/>
      </c>
      <c r="J44" s="32"/>
      <c r="K44" s="32"/>
    </row>
    <row r="45" spans="1:11" x14ac:dyDescent="0.25">
      <c r="A45" s="31"/>
      <c r="B45" s="32"/>
      <c r="C45" s="33"/>
      <c r="D45" s="32"/>
      <c r="E45" s="32"/>
      <c r="F45" s="32"/>
      <c r="G45" s="32"/>
      <c r="H45" s="34"/>
      <c r="I45" s="35" t="str">
        <f>IF(AND(ISNUMBER(H45),ISNUMBER('Start here'!$B$15)),'Start here'!$B$15+H45,"")</f>
        <v/>
      </c>
      <c r="J45" s="32"/>
      <c r="K45" s="32"/>
    </row>
    <row r="46" spans="1:11" x14ac:dyDescent="0.25">
      <c r="A46" s="31"/>
      <c r="B46" s="32"/>
      <c r="C46" s="33"/>
      <c r="D46" s="32"/>
      <c r="E46" s="32"/>
      <c r="F46" s="32"/>
      <c r="G46" s="32"/>
      <c r="H46" s="34"/>
      <c r="I46" s="35" t="str">
        <f>IF(AND(ISNUMBER(H46),ISNUMBER('Start here'!$B$15)),'Start here'!$B$15+H46,"")</f>
        <v/>
      </c>
      <c r="J46" s="32"/>
      <c r="K46" s="32"/>
    </row>
    <row r="47" spans="1:11" x14ac:dyDescent="0.25">
      <c r="A47" s="31"/>
      <c r="B47" s="32"/>
      <c r="C47" s="33"/>
      <c r="D47" s="32"/>
      <c r="E47" s="32"/>
      <c r="F47" s="32"/>
      <c r="G47" s="32"/>
      <c r="H47" s="34"/>
      <c r="I47" s="35" t="str">
        <f>IF(AND(ISNUMBER(H47),ISNUMBER('Start here'!$B$15)),'Start here'!$B$15+H47,"")</f>
        <v/>
      </c>
      <c r="J47" s="32"/>
      <c r="K47" s="32"/>
    </row>
    <row r="48" spans="1:11" x14ac:dyDescent="0.25">
      <c r="A48" s="31"/>
      <c r="B48" s="32"/>
      <c r="C48" s="33"/>
      <c r="D48" s="32"/>
      <c r="E48" s="32"/>
      <c r="F48" s="32"/>
      <c r="G48" s="32"/>
      <c r="H48" s="34"/>
      <c r="I48" s="35" t="str">
        <f>IF(AND(ISNUMBER(H48),ISNUMBER('Start here'!$B$15)),'Start here'!$B$15+H48,"")</f>
        <v/>
      </c>
      <c r="J48" s="32"/>
      <c r="K48" s="32"/>
    </row>
    <row r="49" spans="1:11" x14ac:dyDescent="0.25">
      <c r="A49" s="31"/>
      <c r="B49" s="32"/>
      <c r="C49" s="33"/>
      <c r="D49" s="32"/>
      <c r="E49" s="32"/>
      <c r="F49" s="32"/>
      <c r="G49" s="32"/>
      <c r="H49" s="34"/>
      <c r="I49" s="35" t="str">
        <f>IF(AND(ISNUMBER(H49),ISNUMBER('Start here'!$B$15)),'Start here'!$B$15+H49,"")</f>
        <v/>
      </c>
      <c r="J49" s="32"/>
      <c r="K49" s="32"/>
    </row>
    <row r="50" spans="1:11" x14ac:dyDescent="0.25">
      <c r="A50" s="31"/>
      <c r="B50" s="32"/>
      <c r="C50" s="33"/>
      <c r="D50" s="32"/>
      <c r="E50" s="32"/>
      <c r="F50" s="32"/>
      <c r="G50" s="32"/>
      <c r="H50" s="34"/>
      <c r="I50" s="35" t="str">
        <f>IF(AND(ISNUMBER(H50),ISNUMBER('Start here'!$B$15)),'Start here'!$B$15+H50,"")</f>
        <v/>
      </c>
      <c r="J50" s="32"/>
      <c r="K50" s="32"/>
    </row>
    <row r="51" spans="1:11" x14ac:dyDescent="0.25">
      <c r="A51" s="31"/>
      <c r="B51" s="32"/>
      <c r="C51" s="33"/>
      <c r="D51" s="32"/>
      <c r="E51" s="32"/>
      <c r="F51" s="32"/>
      <c r="G51" s="32"/>
      <c r="H51" s="34"/>
      <c r="I51" s="35" t="str">
        <f>IF(AND(ISNUMBER(H51),ISNUMBER('Start here'!$B$15)),'Start here'!$B$15+H51,"")</f>
        <v/>
      </c>
      <c r="J51" s="32"/>
      <c r="K51" s="32"/>
    </row>
    <row r="52" spans="1:11" x14ac:dyDescent="0.25">
      <c r="A52" s="31"/>
      <c r="B52" s="32"/>
      <c r="C52" s="33"/>
      <c r="D52" s="32"/>
      <c r="E52" s="32"/>
      <c r="F52" s="32"/>
      <c r="G52" s="32"/>
      <c r="H52" s="34"/>
      <c r="I52" s="35" t="str">
        <f>IF(AND(ISNUMBER(H52),ISNUMBER('Start here'!$B$15)),'Start here'!$B$15+H52,"")</f>
        <v/>
      </c>
      <c r="J52" s="32"/>
      <c r="K52" s="32"/>
    </row>
    <row r="53" spans="1:11" x14ac:dyDescent="0.25">
      <c r="A53" s="31"/>
      <c r="B53" s="32"/>
      <c r="C53" s="33"/>
      <c r="D53" s="32"/>
      <c r="E53" s="32"/>
      <c r="F53" s="32"/>
      <c r="G53" s="32"/>
      <c r="H53" s="34"/>
      <c r="I53" s="35" t="str">
        <f>IF(AND(ISNUMBER(H53),ISNUMBER('Start here'!$B$15)),'Start here'!$B$15+H53,"")</f>
        <v/>
      </c>
      <c r="J53" s="32"/>
      <c r="K53" s="32"/>
    </row>
    <row r="54" spans="1:11" x14ac:dyDescent="0.25">
      <c r="A54" s="31"/>
      <c r="B54" s="32"/>
      <c r="C54" s="33"/>
      <c r="D54" s="32"/>
      <c r="E54" s="32"/>
      <c r="F54" s="32"/>
      <c r="G54" s="32"/>
      <c r="H54" s="34"/>
      <c r="I54" s="35" t="str">
        <f>IF(AND(ISNUMBER(H54),ISNUMBER('Start here'!$B$15)),'Start here'!$B$15+H54,"")</f>
        <v/>
      </c>
      <c r="J54" s="32"/>
      <c r="K54" s="32"/>
    </row>
    <row r="55" spans="1:11" x14ac:dyDescent="0.25">
      <c r="A55" s="31"/>
      <c r="B55" s="32"/>
      <c r="C55" s="33"/>
      <c r="D55" s="32"/>
      <c r="E55" s="32"/>
      <c r="F55" s="32"/>
      <c r="G55" s="32"/>
      <c r="H55" s="34"/>
      <c r="I55" s="35" t="str">
        <f>IF(AND(ISNUMBER(H55),ISNUMBER('Start here'!$B$15)),'Start here'!$B$15+H55,"")</f>
        <v/>
      </c>
      <c r="J55" s="32"/>
      <c r="K55" s="32"/>
    </row>
    <row r="56" spans="1:11" x14ac:dyDescent="0.25">
      <c r="A56" s="31"/>
      <c r="B56" s="32"/>
      <c r="C56" s="33"/>
      <c r="D56" s="32"/>
      <c r="E56" s="32"/>
      <c r="F56" s="32"/>
      <c r="G56" s="32"/>
      <c r="H56" s="34"/>
      <c r="I56" s="35" t="str">
        <f>IF(AND(ISNUMBER(H56),ISNUMBER('Start here'!$B$15)),'Start here'!$B$15+H56,"")</f>
        <v/>
      </c>
      <c r="J56" s="32"/>
      <c r="K56" s="32"/>
    </row>
    <row r="57" spans="1:11" x14ac:dyDescent="0.25">
      <c r="A57" s="31"/>
      <c r="B57" s="32"/>
      <c r="C57" s="33"/>
      <c r="D57" s="32"/>
      <c r="E57" s="32"/>
      <c r="F57" s="32"/>
      <c r="G57" s="32"/>
      <c r="H57" s="34"/>
      <c r="I57" s="35" t="str">
        <f>IF(AND(ISNUMBER(H57),ISNUMBER('Start here'!$B$15)),'Start here'!$B$15+H57,"")</f>
        <v/>
      </c>
      <c r="J57" s="32"/>
      <c r="K57" s="32"/>
    </row>
    <row r="58" spans="1:11" x14ac:dyDescent="0.25">
      <c r="A58" s="31"/>
      <c r="B58" s="32"/>
      <c r="C58" s="33"/>
      <c r="D58" s="32"/>
      <c r="E58" s="32"/>
      <c r="F58" s="32"/>
      <c r="G58" s="32"/>
      <c r="H58" s="34"/>
      <c r="I58" s="35" t="str">
        <f>IF(AND(ISNUMBER(H58),ISNUMBER('Start here'!$B$15)),'Start here'!$B$15+H58,"")</f>
        <v/>
      </c>
      <c r="J58" s="32"/>
      <c r="K58" s="32"/>
    </row>
    <row r="59" spans="1:11" x14ac:dyDescent="0.25">
      <c r="A59" s="31"/>
      <c r="B59" s="32"/>
      <c r="C59" s="33"/>
      <c r="D59" s="32"/>
      <c r="E59" s="32"/>
      <c r="F59" s="32"/>
      <c r="G59" s="32"/>
      <c r="H59" s="34"/>
      <c r="I59" s="35" t="str">
        <f>IF(AND(ISNUMBER(H59),ISNUMBER('Start here'!$B$15)),'Start here'!$B$15+H59,"")</f>
        <v/>
      </c>
      <c r="J59" s="32"/>
      <c r="K59" s="32"/>
    </row>
    <row r="60" spans="1:11" x14ac:dyDescent="0.25">
      <c r="A60" s="31"/>
      <c r="B60" s="32"/>
      <c r="C60" s="33"/>
      <c r="D60" s="32"/>
      <c r="E60" s="32"/>
      <c r="F60" s="32"/>
      <c r="G60" s="32"/>
      <c r="H60" s="34"/>
      <c r="I60" s="35" t="str">
        <f>IF(AND(ISNUMBER(H60),ISNUMBER('Start here'!$B$15)),'Start here'!$B$15+H60,"")</f>
        <v/>
      </c>
      <c r="J60" s="32"/>
      <c r="K60" s="32"/>
    </row>
    <row r="61" spans="1:11" x14ac:dyDescent="0.25">
      <c r="A61" s="31"/>
      <c r="B61" s="32"/>
      <c r="C61" s="33"/>
      <c r="D61" s="32"/>
      <c r="E61" s="32"/>
      <c r="F61" s="32"/>
      <c r="G61" s="32"/>
      <c r="H61" s="34"/>
      <c r="I61" s="35" t="str">
        <f>IF(AND(ISNUMBER(H61),ISNUMBER('Start here'!$B$15)),'Start here'!$B$15+H61,"")</f>
        <v/>
      </c>
      <c r="J61" s="32"/>
      <c r="K61" s="32"/>
    </row>
    <row r="62" spans="1:11" x14ac:dyDescent="0.25">
      <c r="A62" s="31"/>
      <c r="B62" s="32"/>
      <c r="C62" s="33"/>
      <c r="D62" s="32"/>
      <c r="E62" s="32"/>
      <c r="F62" s="32"/>
      <c r="G62" s="32"/>
      <c r="H62" s="34"/>
      <c r="I62" s="35" t="str">
        <f>IF(AND(ISNUMBER(H62),ISNUMBER('Start here'!$B$15)),'Start here'!$B$15+H62,"")</f>
        <v/>
      </c>
      <c r="J62" s="32"/>
      <c r="K62" s="32"/>
    </row>
    <row r="63" spans="1:11" x14ac:dyDescent="0.25">
      <c r="A63" s="31"/>
      <c r="B63" s="32"/>
      <c r="C63" s="33"/>
      <c r="D63" s="32"/>
      <c r="E63" s="32"/>
      <c r="F63" s="32"/>
      <c r="G63" s="32"/>
      <c r="H63" s="34"/>
      <c r="I63" s="35" t="str">
        <f>IF(AND(ISNUMBER(H63),ISNUMBER('Start here'!$B$15)),'Start here'!$B$15+H63,"")</f>
        <v/>
      </c>
      <c r="J63" s="32"/>
      <c r="K63" s="32"/>
    </row>
    <row r="64" spans="1:11" x14ac:dyDescent="0.25">
      <c r="A64" s="31"/>
      <c r="B64" s="32"/>
      <c r="C64" s="33"/>
      <c r="D64" s="32"/>
      <c r="E64" s="32"/>
      <c r="F64" s="32"/>
      <c r="G64" s="32"/>
      <c r="H64" s="34"/>
      <c r="I64" s="35" t="str">
        <f>IF(AND(ISNUMBER(H64),ISNUMBER('Start here'!$B$15)),'Start here'!$B$15+H64,"")</f>
        <v/>
      </c>
      <c r="J64" s="32"/>
      <c r="K64" s="32"/>
    </row>
    <row r="65" spans="1:11" x14ac:dyDescent="0.25">
      <c r="A65" s="31"/>
      <c r="B65" s="32"/>
      <c r="C65" s="33"/>
      <c r="D65" s="32"/>
      <c r="E65" s="32"/>
      <c r="F65" s="32"/>
      <c r="G65" s="32"/>
      <c r="H65" s="34"/>
      <c r="I65" s="35" t="str">
        <f>IF(AND(ISNUMBER(H65),ISNUMBER('Start here'!$B$15)),'Start here'!$B$15+H65,"")</f>
        <v/>
      </c>
      <c r="J65" s="32"/>
      <c r="K65" s="32"/>
    </row>
    <row r="66" spans="1:11" x14ac:dyDescent="0.25">
      <c r="A66" s="31"/>
      <c r="B66" s="32"/>
      <c r="C66" s="33"/>
      <c r="D66" s="32"/>
      <c r="E66" s="32"/>
      <c r="F66" s="32"/>
      <c r="G66" s="32"/>
      <c r="H66" s="34"/>
      <c r="I66" s="35" t="str">
        <f>IF(AND(ISNUMBER(H66),ISNUMBER('Start here'!$B$15)),'Start here'!$B$15+H66,"")</f>
        <v/>
      </c>
      <c r="J66" s="32"/>
      <c r="K66" s="32"/>
    </row>
    <row r="67" spans="1:11" x14ac:dyDescent="0.25">
      <c r="A67" s="31"/>
      <c r="B67" s="32"/>
      <c r="C67" s="33"/>
      <c r="D67" s="32"/>
      <c r="E67" s="32"/>
      <c r="F67" s="32"/>
      <c r="G67" s="32"/>
      <c r="H67" s="34"/>
      <c r="I67" s="35" t="str">
        <f>IF(AND(ISNUMBER(H67),ISNUMBER('Start here'!$B$15)),'Start here'!$B$15+H67,"")</f>
        <v/>
      </c>
      <c r="J67" s="32"/>
      <c r="K67" s="32"/>
    </row>
    <row r="68" spans="1:11" x14ac:dyDescent="0.25">
      <c r="A68" s="31"/>
      <c r="B68" s="32"/>
      <c r="C68" s="33"/>
      <c r="D68" s="32"/>
      <c r="E68" s="32"/>
      <c r="F68" s="32"/>
      <c r="G68" s="32"/>
      <c r="H68" s="34"/>
      <c r="I68" s="35" t="str">
        <f>IF(AND(ISNUMBER(H68),ISNUMBER('Start here'!$B$15)),'Start here'!$B$15+H68,"")</f>
        <v/>
      </c>
      <c r="J68" s="32"/>
      <c r="K68" s="32"/>
    </row>
    <row r="69" spans="1:11" x14ac:dyDescent="0.25">
      <c r="A69" s="31"/>
      <c r="B69" s="32"/>
      <c r="C69" s="33"/>
      <c r="D69" s="32"/>
      <c r="E69" s="32"/>
      <c r="F69" s="32"/>
      <c r="G69" s="32"/>
      <c r="H69" s="34"/>
      <c r="I69" s="35" t="str">
        <f>IF(AND(ISNUMBER(H69),ISNUMBER('Start here'!$B$15)),'Start here'!$B$15+H69,"")</f>
        <v/>
      </c>
      <c r="J69" s="32"/>
      <c r="K69" s="32"/>
    </row>
    <row r="70" spans="1:11" x14ac:dyDescent="0.25">
      <c r="A70" s="31"/>
      <c r="B70" s="32"/>
      <c r="C70" s="33"/>
      <c r="D70" s="32"/>
      <c r="E70" s="32"/>
      <c r="F70" s="32"/>
      <c r="G70" s="32"/>
      <c r="H70" s="34"/>
      <c r="I70" s="35" t="str">
        <f>IF(AND(ISNUMBER(H70),ISNUMBER('Start here'!$B$15)),'Start here'!$B$15+H70,"")</f>
        <v/>
      </c>
      <c r="J70" s="32"/>
      <c r="K70" s="32"/>
    </row>
  </sheetData>
  <autoFilter ref="A4:K70"/>
  <mergeCells count="2">
    <mergeCell ref="A1:K1"/>
    <mergeCell ref="A2:K2"/>
  </mergeCells>
  <conditionalFormatting sqref="J5:J70">
    <cfRule type="containsText" dxfId="8" priority="1">
      <formula>NOT(ISERROR(SEARCH("Done",J5)))</formula>
    </cfRule>
    <cfRule type="containsText" dxfId="9" priority="2">
      <formula>NOT(ISERROR(SEARCH("Blocked",J5)))</formula>
    </cfRule>
    <cfRule type="containsText" dxfId="10" priority="3">
      <formula>NOT(ISERROR(SEARCH("In progress",J5)))</formula>
    </cfRule>
    <cfRule type="containsText" dxfId="11" priority="4">
      <formula>NOT(ISERROR(SEARCH("Not applicable",J5)))</formula>
    </cfRule>
  </conditionalFormatting>
  <dataValidations count="3">
    <dataValidation type="list" allowBlank="1" showErrorMessage="1" errorTitle="Platform" error="Pick a platform from the list." sqref="E5:E70">
      <formula1>"All,Shopify,WooCommerce,Custom,Shopify + WooCommerce,WooCommerce + Custom,Shopify + Custom"</formula1>
    </dataValidation>
    <dataValidation type="whole" allowBlank="1" showErrorMessage="1" errorTitle="Days from launch" error="Enter a whole number: negative before launch (e.g. -14), 0 on launch day, positive after." sqref="H5:H70">
      <formula1>-365</formula1>
      <formula2>365</formula2>
    </dataValidation>
    <dataValidation type="list" allowBlank="1" showErrorMessage="1" errorTitle="Status" error="Pick a status from the list." sqref="J5:J70">
      <formula1>"Not started,In progress,Done,Blocked,Not applicable"</formula1>
    </dataValidation>
  </dataValidations>
  <pageMargins left="0.4" right="0.4" top="0.5" bottom="0.6" header="0.3" footer="0.3"/>
  <pageSetup paperSize="9" orientation="landscape" fitToWidth="1" fitToHeight="0"/>
  <headerFooter>
    <oddFooter>&amp;L&amp;8JIN Design · Free template: jin-design.com/resources/templates/online-store-launch-checklist/&amp;R&amp;8Page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70"/>
  <sheetViews>
    <sheetView workbookViewId="0" showGridLines="0">
      <pane xSplit="3" ySplit="4" topLeftCell="D5" activePane="bottomRight" state="frozen"/>
      <selection pane="bottomRight"/>
    </sheetView>
  </sheetViews>
  <sheetFormatPr defaultRowHeight="15" outlineLevelRow="0" outlineLevelCol="0" x14ac:dyDescent="55"/>
  <cols>
    <col min="1" max="1" width="5" customWidth="1"/>
    <col min="2" max="2" width="13" customWidth="1"/>
    <col min="3" max="3" width="32" customWidth="1"/>
    <col min="4" max="4" width="50" customWidth="1"/>
    <col min="5" max="5" width="14" customWidth="1"/>
    <col min="6" max="6" width="40" customWidth="1"/>
    <col min="7" max="7" width="12" customWidth="1"/>
    <col min="8" max="8" width="10" customWidth="1"/>
    <col min="9" max="9" width="12" customWidth="1"/>
    <col min="10" max="10" width="13" customWidth="1"/>
    <col min="11" max="11" width="34" customWidth="1"/>
  </cols>
  <sheetData>
    <row r="1" ht="32" customHeight="1" spans="1:11" x14ac:dyDescent="0.25">
      <c r="A1" s="1" t="s">
        <v>176</v>
      </c>
      <c r="B1" s="1"/>
      <c r="C1" s="1"/>
      <c r="D1" s="1"/>
      <c r="E1" s="1"/>
      <c r="F1" s="1"/>
      <c r="G1" s="1"/>
      <c r="H1" s="1"/>
      <c r="I1" s="1"/>
      <c r="J1" s="1"/>
      <c r="K1" s="1"/>
    </row>
    <row r="2" ht="30" customHeight="1" spans="1:11" x14ac:dyDescent="0.25">
      <c r="A2" s="2" t="s">
        <v>177</v>
      </c>
      <c r="B2" s="2"/>
      <c r="C2" s="2"/>
      <c r="D2" s="2"/>
      <c r="E2" s="2"/>
      <c r="F2" s="2"/>
      <c r="G2" s="2"/>
      <c r="H2" s="2"/>
      <c r="I2" s="2"/>
      <c r="J2" s="2"/>
      <c r="K2" s="2"/>
    </row>
    <row r="4" ht="30" customHeight="1" spans="1:11" x14ac:dyDescent="0.25">
      <c r="A4" s="20" t="s">
        <v>58</v>
      </c>
      <c r="B4" s="20" t="s">
        <v>59</v>
      </c>
      <c r="C4" s="20" t="s">
        <v>60</v>
      </c>
      <c r="D4" s="20" t="s">
        <v>61</v>
      </c>
      <c r="E4" s="20" t="s">
        <v>13</v>
      </c>
      <c r="F4" s="20" t="s">
        <v>62</v>
      </c>
      <c r="G4" s="20" t="s">
        <v>63</v>
      </c>
      <c r="H4" s="20" t="s">
        <v>64</v>
      </c>
      <c r="I4" s="20" t="s">
        <v>65</v>
      </c>
      <c r="J4" s="20" t="s">
        <v>66</v>
      </c>
      <c r="K4" s="20" t="s">
        <v>67</v>
      </c>
    </row>
    <row r="5" spans="1:11" x14ac:dyDescent="0.25">
      <c r="A5" s="21">
        <v>1</v>
      </c>
      <c r="B5" s="22" t="s">
        <v>85</v>
      </c>
      <c r="C5" s="23" t="s">
        <v>178</v>
      </c>
      <c r="D5" s="22" t="s">
        <v>179</v>
      </c>
      <c r="E5" s="22" t="s">
        <v>71</v>
      </c>
      <c r="F5" s="22" t="s">
        <v>72</v>
      </c>
      <c r="G5" s="22" t="s">
        <v>80</v>
      </c>
      <c r="H5" s="24">
        <v>-10</v>
      </c>
      <c r="I5" s="25">
        <f>IF(AND(ISNUMBER(H5),ISNUMBER('Start here'!$B$15)),'Start here'!$B$15+H5,"")</f>
        <v>46332</v>
      </c>
      <c r="J5" s="22" t="s">
        <v>29</v>
      </c>
      <c r="K5" s="22" t="s">
        <v>180</v>
      </c>
    </row>
    <row r="6" spans="1:11" x14ac:dyDescent="0.25">
      <c r="A6" s="26">
        <v>2</v>
      </c>
      <c r="B6" s="27" t="s">
        <v>85</v>
      </c>
      <c r="C6" s="28" t="s">
        <v>181</v>
      </c>
      <c r="D6" s="27" t="s">
        <v>182</v>
      </c>
      <c r="E6" s="27" t="s">
        <v>71</v>
      </c>
      <c r="F6" s="27" t="s">
        <v>183</v>
      </c>
      <c r="G6" s="27" t="s">
        <v>80</v>
      </c>
      <c r="H6" s="29">
        <v>-10</v>
      </c>
      <c r="I6" s="30">
        <f>IF(AND(ISNUMBER(H6),ISNUMBER('Start here'!$B$15)),'Start here'!$B$15+H6,"")</f>
        <v>46332</v>
      </c>
      <c r="J6" s="27" t="s">
        <v>29</v>
      </c>
      <c r="K6" s="27" t="s">
        <v>184</v>
      </c>
    </row>
    <row r="7" spans="1:11" x14ac:dyDescent="0.25">
      <c r="A7" s="21">
        <v>3</v>
      </c>
      <c r="B7" s="22" t="s">
        <v>85</v>
      </c>
      <c r="C7" s="23" t="s">
        <v>185</v>
      </c>
      <c r="D7" s="22" t="s">
        <v>186</v>
      </c>
      <c r="E7" s="22" t="s">
        <v>71</v>
      </c>
      <c r="F7" s="22" t="s">
        <v>72</v>
      </c>
      <c r="G7" s="22" t="s">
        <v>80</v>
      </c>
      <c r="H7" s="24">
        <v>-10</v>
      </c>
      <c r="I7" s="25">
        <f>IF(AND(ISNUMBER(H7),ISNUMBER('Start here'!$B$15)),'Start here'!$B$15+H7,"")</f>
        <v>46332</v>
      </c>
      <c r="J7" s="22" t="s">
        <v>29</v>
      </c>
      <c r="K7" s="22" t="s">
        <v>187</v>
      </c>
    </row>
    <row r="8" spans="1:11" x14ac:dyDescent="0.25">
      <c r="A8" s="26">
        <v>4</v>
      </c>
      <c r="B8" s="27" t="s">
        <v>85</v>
      </c>
      <c r="C8" s="28" t="s">
        <v>188</v>
      </c>
      <c r="D8" s="27" t="s">
        <v>189</v>
      </c>
      <c r="E8" s="27" t="s">
        <v>71</v>
      </c>
      <c r="F8" s="27" t="s">
        <v>72</v>
      </c>
      <c r="G8" s="27" t="s">
        <v>101</v>
      </c>
      <c r="H8" s="29">
        <v>-8</v>
      </c>
      <c r="I8" s="30">
        <f>IF(AND(ISNUMBER(H8),ISNUMBER('Start here'!$B$15)),'Start here'!$B$15+H8,"")</f>
        <v>46334</v>
      </c>
      <c r="J8" s="27" t="s">
        <v>29</v>
      </c>
      <c r="K8" s="27" t="s">
        <v>72</v>
      </c>
    </row>
    <row r="9" spans="1:11" x14ac:dyDescent="0.25">
      <c r="A9" s="21">
        <v>5</v>
      </c>
      <c r="B9" s="22" t="s">
        <v>190</v>
      </c>
      <c r="C9" s="23" t="s">
        <v>191</v>
      </c>
      <c r="D9" s="22" t="s">
        <v>192</v>
      </c>
      <c r="E9" s="22" t="s">
        <v>71</v>
      </c>
      <c r="F9" s="22" t="s">
        <v>72</v>
      </c>
      <c r="G9" s="22" t="s">
        <v>101</v>
      </c>
      <c r="H9" s="24">
        <v>-10</v>
      </c>
      <c r="I9" s="25">
        <f>IF(AND(ISNUMBER(H9),ISNUMBER('Start here'!$B$15)),'Start here'!$B$15+H9,"")</f>
        <v>46332</v>
      </c>
      <c r="J9" s="22" t="s">
        <v>29</v>
      </c>
      <c r="K9" s="22" t="s">
        <v>72</v>
      </c>
    </row>
    <row r="10" spans="1:11" x14ac:dyDescent="0.25">
      <c r="A10" s="26">
        <v>6</v>
      </c>
      <c r="B10" s="27" t="s">
        <v>193</v>
      </c>
      <c r="C10" s="28" t="s">
        <v>194</v>
      </c>
      <c r="D10" s="27" t="s">
        <v>195</v>
      </c>
      <c r="E10" s="27" t="s">
        <v>71</v>
      </c>
      <c r="F10" s="27" t="s">
        <v>72</v>
      </c>
      <c r="G10" s="27" t="s">
        <v>83</v>
      </c>
      <c r="H10" s="29">
        <v>-10</v>
      </c>
      <c r="I10" s="30">
        <f>IF(AND(ISNUMBER(H10),ISNUMBER('Start here'!$B$15)),'Start here'!$B$15+H10,"")</f>
        <v>46332</v>
      </c>
      <c r="J10" s="27" t="s">
        <v>30</v>
      </c>
      <c r="K10" s="27" t="s">
        <v>196</v>
      </c>
    </row>
    <row r="11" spans="1:11" x14ac:dyDescent="0.25">
      <c r="A11" s="21">
        <v>7</v>
      </c>
      <c r="B11" s="22" t="s">
        <v>109</v>
      </c>
      <c r="C11" s="23" t="s">
        <v>197</v>
      </c>
      <c r="D11" s="22" t="s">
        <v>198</v>
      </c>
      <c r="E11" s="22" t="s">
        <v>71</v>
      </c>
      <c r="F11" s="22" t="s">
        <v>72</v>
      </c>
      <c r="G11" s="22" t="s">
        <v>94</v>
      </c>
      <c r="H11" s="24">
        <v>-10</v>
      </c>
      <c r="I11" s="25">
        <f>IF(AND(ISNUMBER(H11),ISNUMBER('Start here'!$B$15)),'Start here'!$B$15+H11,"")</f>
        <v>46332</v>
      </c>
      <c r="J11" s="22" t="s">
        <v>29</v>
      </c>
      <c r="K11" s="22" t="s">
        <v>72</v>
      </c>
    </row>
    <row r="12" spans="1:11" x14ac:dyDescent="0.25">
      <c r="A12" s="26">
        <v>8</v>
      </c>
      <c r="B12" s="27" t="s">
        <v>199</v>
      </c>
      <c r="C12" s="28" t="s">
        <v>200</v>
      </c>
      <c r="D12" s="27" t="s">
        <v>201</v>
      </c>
      <c r="E12" s="27" t="s">
        <v>71</v>
      </c>
      <c r="F12" s="27" t="s">
        <v>72</v>
      </c>
      <c r="G12" s="27" t="s">
        <v>94</v>
      </c>
      <c r="H12" s="29">
        <v>-8</v>
      </c>
      <c r="I12" s="30">
        <f>IF(AND(ISNUMBER(H12),ISNUMBER('Start here'!$B$15)),'Start here'!$B$15+H12,"")</f>
        <v>46334</v>
      </c>
      <c r="J12" s="27" t="s">
        <v>29</v>
      </c>
      <c r="K12" s="27" t="s">
        <v>202</v>
      </c>
    </row>
    <row r="13" spans="1:11" x14ac:dyDescent="0.25">
      <c r="A13" s="21">
        <v>9</v>
      </c>
      <c r="B13" s="22" t="s">
        <v>199</v>
      </c>
      <c r="C13" s="23" t="s">
        <v>203</v>
      </c>
      <c r="D13" s="22" t="s">
        <v>204</v>
      </c>
      <c r="E13" s="22" t="s">
        <v>71</v>
      </c>
      <c r="F13" s="22" t="s">
        <v>72</v>
      </c>
      <c r="G13" s="22" t="s">
        <v>94</v>
      </c>
      <c r="H13" s="24">
        <v>-8</v>
      </c>
      <c r="I13" s="25">
        <f>IF(AND(ISNUMBER(H13),ISNUMBER('Start here'!$B$15)),'Start here'!$B$15+H13,"")</f>
        <v>46334</v>
      </c>
      <c r="J13" s="22" t="s">
        <v>33</v>
      </c>
      <c r="K13" s="22" t="s">
        <v>72</v>
      </c>
    </row>
    <row r="14" spans="1:11" x14ac:dyDescent="0.25">
      <c r="A14" s="26">
        <v>10</v>
      </c>
      <c r="B14" s="27" t="s">
        <v>205</v>
      </c>
      <c r="C14" s="28" t="s">
        <v>206</v>
      </c>
      <c r="D14" s="27" t="s">
        <v>207</v>
      </c>
      <c r="E14" s="27" t="s">
        <v>71</v>
      </c>
      <c r="F14" s="27" t="s">
        <v>72</v>
      </c>
      <c r="G14" s="27" t="s">
        <v>101</v>
      </c>
      <c r="H14" s="29">
        <v>-8</v>
      </c>
      <c r="I14" s="30">
        <f>IF(AND(ISNUMBER(H14),ISNUMBER('Start here'!$B$15)),'Start here'!$B$15+H14,"")</f>
        <v>46334</v>
      </c>
      <c r="J14" s="27" t="s">
        <v>30</v>
      </c>
      <c r="K14" s="27" t="s">
        <v>72</v>
      </c>
    </row>
    <row r="15" spans="1:11" x14ac:dyDescent="0.25">
      <c r="A15" s="21">
        <v>11</v>
      </c>
      <c r="B15" s="22" t="s">
        <v>208</v>
      </c>
      <c r="C15" s="23" t="s">
        <v>209</v>
      </c>
      <c r="D15" s="22" t="s">
        <v>210</v>
      </c>
      <c r="E15" s="22" t="s">
        <v>71</v>
      </c>
      <c r="F15" s="22" t="s">
        <v>72</v>
      </c>
      <c r="G15" s="22" t="s">
        <v>80</v>
      </c>
      <c r="H15" s="24">
        <v>-8</v>
      </c>
      <c r="I15" s="25">
        <f>IF(AND(ISNUMBER(H15),ISNUMBER('Start here'!$B$15)),'Start here'!$B$15+H15,"")</f>
        <v>46334</v>
      </c>
      <c r="J15" s="22" t="s">
        <v>29</v>
      </c>
      <c r="K15" s="22" t="s">
        <v>72</v>
      </c>
    </row>
    <row r="16" spans="1:11" x14ac:dyDescent="0.25">
      <c r="A16" s="26">
        <v>12</v>
      </c>
      <c r="B16" s="27" t="s">
        <v>211</v>
      </c>
      <c r="C16" s="28" t="s">
        <v>212</v>
      </c>
      <c r="D16" s="27" t="s">
        <v>213</v>
      </c>
      <c r="E16" s="27" t="s">
        <v>71</v>
      </c>
      <c r="F16" s="27" t="s">
        <v>72</v>
      </c>
      <c r="G16" s="27" t="s">
        <v>83</v>
      </c>
      <c r="H16" s="29">
        <v>-8</v>
      </c>
      <c r="I16" s="30">
        <f>IF(AND(ISNUMBER(H16),ISNUMBER('Start here'!$B$15)),'Start here'!$B$15+H16,"")</f>
        <v>46334</v>
      </c>
      <c r="J16" s="27" t="s">
        <v>29</v>
      </c>
      <c r="K16" s="27" t="s">
        <v>72</v>
      </c>
    </row>
    <row r="17" spans="1:11" x14ac:dyDescent="0.25">
      <c r="A17" s="21">
        <v>13</v>
      </c>
      <c r="B17" s="22" t="s">
        <v>160</v>
      </c>
      <c r="C17" s="23" t="s">
        <v>214</v>
      </c>
      <c r="D17" s="22" t="s">
        <v>215</v>
      </c>
      <c r="E17" s="22" t="s">
        <v>71</v>
      </c>
      <c r="F17" s="22" t="s">
        <v>72</v>
      </c>
      <c r="G17" s="22" t="s">
        <v>80</v>
      </c>
      <c r="H17" s="24">
        <v>-10</v>
      </c>
      <c r="I17" s="25">
        <f>IF(AND(ISNUMBER(H17),ISNUMBER('Start here'!$B$15)),'Start here'!$B$15+H17,"")</f>
        <v>46332</v>
      </c>
      <c r="J17" s="22" t="s">
        <v>29</v>
      </c>
      <c r="K17" s="22" t="s">
        <v>72</v>
      </c>
    </row>
    <row r="18" spans="1:11" x14ac:dyDescent="0.25">
      <c r="A18" s="26">
        <v>14</v>
      </c>
      <c r="B18" s="27" t="s">
        <v>216</v>
      </c>
      <c r="C18" s="28" t="s">
        <v>217</v>
      </c>
      <c r="D18" s="27" t="s">
        <v>218</v>
      </c>
      <c r="E18" s="27" t="s">
        <v>71</v>
      </c>
      <c r="F18" s="27" t="s">
        <v>72</v>
      </c>
      <c r="G18" s="27" t="s">
        <v>101</v>
      </c>
      <c r="H18" s="29">
        <v>-8</v>
      </c>
      <c r="I18" s="30">
        <f>IF(AND(ISNUMBER(H18),ISNUMBER('Start here'!$B$15)),'Start here'!$B$15+H18,"")</f>
        <v>46334</v>
      </c>
      <c r="J18" s="27" t="s">
        <v>30</v>
      </c>
      <c r="K18" s="27" t="s">
        <v>72</v>
      </c>
    </row>
    <row r="19" spans="1:11" x14ac:dyDescent="0.25">
      <c r="A19" s="31"/>
      <c r="B19" s="32"/>
      <c r="C19" s="33"/>
      <c r="D19" s="32"/>
      <c r="E19" s="32"/>
      <c r="F19" s="32"/>
      <c r="G19" s="32"/>
      <c r="H19" s="34"/>
      <c r="I19" s="35" t="str">
        <f>IF(AND(ISNUMBER(H19),ISNUMBER('Start here'!$B$15)),'Start here'!$B$15+H19,"")</f>
        <v/>
      </c>
      <c r="J19" s="32"/>
      <c r="K19" s="32"/>
    </row>
    <row r="20" spans="1:11" x14ac:dyDescent="0.25">
      <c r="A20" s="31"/>
      <c r="B20" s="32"/>
      <c r="C20" s="33"/>
      <c r="D20" s="32"/>
      <c r="E20" s="32"/>
      <c r="F20" s="32"/>
      <c r="G20" s="32"/>
      <c r="H20" s="34"/>
      <c r="I20" s="35" t="str">
        <f>IF(AND(ISNUMBER(H20),ISNUMBER('Start here'!$B$15)),'Start here'!$B$15+H20,"")</f>
        <v/>
      </c>
      <c r="J20" s="32"/>
      <c r="K20" s="32"/>
    </row>
    <row r="21" spans="1:11" x14ac:dyDescent="0.25">
      <c r="A21" s="31"/>
      <c r="B21" s="32"/>
      <c r="C21" s="33"/>
      <c r="D21" s="32"/>
      <c r="E21" s="32"/>
      <c r="F21" s="32"/>
      <c r="G21" s="32"/>
      <c r="H21" s="34"/>
      <c r="I21" s="35" t="str">
        <f>IF(AND(ISNUMBER(H21),ISNUMBER('Start here'!$B$15)),'Start here'!$B$15+H21,"")</f>
        <v/>
      </c>
      <c r="J21" s="32"/>
      <c r="K21" s="32"/>
    </row>
    <row r="22" spans="1:11" x14ac:dyDescent="0.25">
      <c r="A22" s="31"/>
      <c r="B22" s="32"/>
      <c r="C22" s="33"/>
      <c r="D22" s="32"/>
      <c r="E22" s="32"/>
      <c r="F22" s="32"/>
      <c r="G22" s="32"/>
      <c r="H22" s="34"/>
      <c r="I22" s="35" t="str">
        <f>IF(AND(ISNUMBER(H22),ISNUMBER('Start here'!$B$15)),'Start here'!$B$15+H22,"")</f>
        <v/>
      </c>
      <c r="J22" s="32"/>
      <c r="K22" s="32"/>
    </row>
    <row r="23" spans="1:11" x14ac:dyDescent="0.25">
      <c r="A23" s="31"/>
      <c r="B23" s="32"/>
      <c r="C23" s="33"/>
      <c r="D23" s="32"/>
      <c r="E23" s="32"/>
      <c r="F23" s="32"/>
      <c r="G23" s="32"/>
      <c r="H23" s="34"/>
      <c r="I23" s="35" t="str">
        <f>IF(AND(ISNUMBER(H23),ISNUMBER('Start here'!$B$15)),'Start here'!$B$15+H23,"")</f>
        <v/>
      </c>
      <c r="J23" s="32"/>
      <c r="K23" s="32"/>
    </row>
    <row r="24" spans="1:11" x14ac:dyDescent="0.25">
      <c r="A24" s="31"/>
      <c r="B24" s="32"/>
      <c r="C24" s="33"/>
      <c r="D24" s="32"/>
      <c r="E24" s="32"/>
      <c r="F24" s="32"/>
      <c r="G24" s="32"/>
      <c r="H24" s="34"/>
      <c r="I24" s="35" t="str">
        <f>IF(AND(ISNUMBER(H24),ISNUMBER('Start here'!$B$15)),'Start here'!$B$15+H24,"")</f>
        <v/>
      </c>
      <c r="J24" s="32"/>
      <c r="K24" s="32"/>
    </row>
    <row r="25" spans="1:11" x14ac:dyDescent="0.25">
      <c r="A25" s="31"/>
      <c r="B25" s="32"/>
      <c r="C25" s="33"/>
      <c r="D25" s="32"/>
      <c r="E25" s="32"/>
      <c r="F25" s="32"/>
      <c r="G25" s="32"/>
      <c r="H25" s="34"/>
      <c r="I25" s="35" t="str">
        <f>IF(AND(ISNUMBER(H25),ISNUMBER('Start here'!$B$15)),'Start here'!$B$15+H25,"")</f>
        <v/>
      </c>
      <c r="J25" s="32"/>
      <c r="K25" s="32"/>
    </row>
    <row r="26" spans="1:11" x14ac:dyDescent="0.25">
      <c r="A26" s="31"/>
      <c r="B26" s="32"/>
      <c r="C26" s="33"/>
      <c r="D26" s="32"/>
      <c r="E26" s="32"/>
      <c r="F26" s="32"/>
      <c r="G26" s="32"/>
      <c r="H26" s="34"/>
      <c r="I26" s="35" t="str">
        <f>IF(AND(ISNUMBER(H26),ISNUMBER('Start here'!$B$15)),'Start here'!$B$15+H26,"")</f>
        <v/>
      </c>
      <c r="J26" s="32"/>
      <c r="K26" s="32"/>
    </row>
    <row r="27" spans="1:11" x14ac:dyDescent="0.25">
      <c r="A27" s="31"/>
      <c r="B27" s="32"/>
      <c r="C27" s="33"/>
      <c r="D27" s="32"/>
      <c r="E27" s="32"/>
      <c r="F27" s="32"/>
      <c r="G27" s="32"/>
      <c r="H27" s="34"/>
      <c r="I27" s="35" t="str">
        <f>IF(AND(ISNUMBER(H27),ISNUMBER('Start here'!$B$15)),'Start here'!$B$15+H27,"")</f>
        <v/>
      </c>
      <c r="J27" s="32"/>
      <c r="K27" s="32"/>
    </row>
    <row r="28" spans="1:11" x14ac:dyDescent="0.25">
      <c r="A28" s="31"/>
      <c r="B28" s="32"/>
      <c r="C28" s="33"/>
      <c r="D28" s="32"/>
      <c r="E28" s="32"/>
      <c r="F28" s="32"/>
      <c r="G28" s="32"/>
      <c r="H28" s="34"/>
      <c r="I28" s="35" t="str">
        <f>IF(AND(ISNUMBER(H28),ISNUMBER('Start here'!$B$15)),'Start here'!$B$15+H28,"")</f>
        <v/>
      </c>
      <c r="J28" s="32"/>
      <c r="K28" s="32"/>
    </row>
    <row r="29" spans="1:11" x14ac:dyDescent="0.25">
      <c r="A29" s="31"/>
      <c r="B29" s="32"/>
      <c r="C29" s="33"/>
      <c r="D29" s="32"/>
      <c r="E29" s="32"/>
      <c r="F29" s="32"/>
      <c r="G29" s="32"/>
      <c r="H29" s="34"/>
      <c r="I29" s="35" t="str">
        <f>IF(AND(ISNUMBER(H29),ISNUMBER('Start here'!$B$15)),'Start here'!$B$15+H29,"")</f>
        <v/>
      </c>
      <c r="J29" s="32"/>
      <c r="K29" s="32"/>
    </row>
    <row r="30" spans="1:11" x14ac:dyDescent="0.25">
      <c r="A30" s="31"/>
      <c r="B30" s="32"/>
      <c r="C30" s="33"/>
      <c r="D30" s="32"/>
      <c r="E30" s="32"/>
      <c r="F30" s="32"/>
      <c r="G30" s="32"/>
      <c r="H30" s="34"/>
      <c r="I30" s="35" t="str">
        <f>IF(AND(ISNUMBER(H30),ISNUMBER('Start here'!$B$15)),'Start here'!$B$15+H30,"")</f>
        <v/>
      </c>
      <c r="J30" s="32"/>
      <c r="K30" s="32"/>
    </row>
    <row r="31" spans="1:11" x14ac:dyDescent="0.25">
      <c r="A31" s="31"/>
      <c r="B31" s="32"/>
      <c r="C31" s="33"/>
      <c r="D31" s="32"/>
      <c r="E31" s="32"/>
      <c r="F31" s="32"/>
      <c r="G31" s="32"/>
      <c r="H31" s="34"/>
      <c r="I31" s="35" t="str">
        <f>IF(AND(ISNUMBER(H31),ISNUMBER('Start here'!$B$15)),'Start here'!$B$15+H31,"")</f>
        <v/>
      </c>
      <c r="J31" s="32"/>
      <c r="K31" s="32"/>
    </row>
    <row r="32" spans="1:11" x14ac:dyDescent="0.25">
      <c r="A32" s="31"/>
      <c r="B32" s="32"/>
      <c r="C32" s="33"/>
      <c r="D32" s="32"/>
      <c r="E32" s="32"/>
      <c r="F32" s="32"/>
      <c r="G32" s="32"/>
      <c r="H32" s="34"/>
      <c r="I32" s="35" t="str">
        <f>IF(AND(ISNUMBER(H32),ISNUMBER('Start here'!$B$15)),'Start here'!$B$15+H32,"")</f>
        <v/>
      </c>
      <c r="J32" s="32"/>
      <c r="K32" s="32"/>
    </row>
    <row r="33" spans="1:11" x14ac:dyDescent="0.25">
      <c r="A33" s="31"/>
      <c r="B33" s="32"/>
      <c r="C33" s="33"/>
      <c r="D33" s="32"/>
      <c r="E33" s="32"/>
      <c r="F33" s="32"/>
      <c r="G33" s="32"/>
      <c r="H33" s="34"/>
      <c r="I33" s="35" t="str">
        <f>IF(AND(ISNUMBER(H33),ISNUMBER('Start here'!$B$15)),'Start here'!$B$15+H33,"")</f>
        <v/>
      </c>
      <c r="J33" s="32"/>
      <c r="K33" s="32"/>
    </row>
    <row r="34" spans="1:11" x14ac:dyDescent="0.25">
      <c r="A34" s="31"/>
      <c r="B34" s="32"/>
      <c r="C34" s="33"/>
      <c r="D34" s="32"/>
      <c r="E34" s="32"/>
      <c r="F34" s="32"/>
      <c r="G34" s="32"/>
      <c r="H34" s="34"/>
      <c r="I34" s="35" t="str">
        <f>IF(AND(ISNUMBER(H34),ISNUMBER('Start here'!$B$15)),'Start here'!$B$15+H34,"")</f>
        <v/>
      </c>
      <c r="J34" s="32"/>
      <c r="K34" s="32"/>
    </row>
    <row r="35" spans="1:11" x14ac:dyDescent="0.25">
      <c r="A35" s="31"/>
      <c r="B35" s="32"/>
      <c r="C35" s="33"/>
      <c r="D35" s="32"/>
      <c r="E35" s="32"/>
      <c r="F35" s="32"/>
      <c r="G35" s="32"/>
      <c r="H35" s="34"/>
      <c r="I35" s="35" t="str">
        <f>IF(AND(ISNUMBER(H35),ISNUMBER('Start here'!$B$15)),'Start here'!$B$15+H35,"")</f>
        <v/>
      </c>
      <c r="J35" s="32"/>
      <c r="K35" s="32"/>
    </row>
    <row r="36" spans="1:11" x14ac:dyDescent="0.25">
      <c r="A36" s="31"/>
      <c r="B36" s="32"/>
      <c r="C36" s="33"/>
      <c r="D36" s="32"/>
      <c r="E36" s="32"/>
      <c r="F36" s="32"/>
      <c r="G36" s="32"/>
      <c r="H36" s="34"/>
      <c r="I36" s="35" t="str">
        <f>IF(AND(ISNUMBER(H36),ISNUMBER('Start here'!$B$15)),'Start here'!$B$15+H36,"")</f>
        <v/>
      </c>
      <c r="J36" s="32"/>
      <c r="K36" s="32"/>
    </row>
    <row r="37" spans="1:11" x14ac:dyDescent="0.25">
      <c r="A37" s="31"/>
      <c r="B37" s="32"/>
      <c r="C37" s="33"/>
      <c r="D37" s="32"/>
      <c r="E37" s="32"/>
      <c r="F37" s="32"/>
      <c r="G37" s="32"/>
      <c r="H37" s="34"/>
      <c r="I37" s="35" t="str">
        <f>IF(AND(ISNUMBER(H37),ISNUMBER('Start here'!$B$15)),'Start here'!$B$15+H37,"")</f>
        <v/>
      </c>
      <c r="J37" s="32"/>
      <c r="K37" s="32"/>
    </row>
    <row r="38" spans="1:11" x14ac:dyDescent="0.25">
      <c r="A38" s="31"/>
      <c r="B38" s="32"/>
      <c r="C38" s="33"/>
      <c r="D38" s="32"/>
      <c r="E38" s="32"/>
      <c r="F38" s="32"/>
      <c r="G38" s="32"/>
      <c r="H38" s="34"/>
      <c r="I38" s="35" t="str">
        <f>IF(AND(ISNUMBER(H38),ISNUMBER('Start here'!$B$15)),'Start here'!$B$15+H38,"")</f>
        <v/>
      </c>
      <c r="J38" s="32"/>
      <c r="K38" s="32"/>
    </row>
    <row r="39" spans="1:11" x14ac:dyDescent="0.25">
      <c r="A39" s="31"/>
      <c r="B39" s="32"/>
      <c r="C39" s="33"/>
      <c r="D39" s="32"/>
      <c r="E39" s="32"/>
      <c r="F39" s="32"/>
      <c r="G39" s="32"/>
      <c r="H39" s="34"/>
      <c r="I39" s="35" t="str">
        <f>IF(AND(ISNUMBER(H39),ISNUMBER('Start here'!$B$15)),'Start here'!$B$15+H39,"")</f>
        <v/>
      </c>
      <c r="J39" s="32"/>
      <c r="K39" s="32"/>
    </row>
    <row r="40" spans="1:11" x14ac:dyDescent="0.25">
      <c r="A40" s="31"/>
      <c r="B40" s="32"/>
      <c r="C40" s="33"/>
      <c r="D40" s="32"/>
      <c r="E40" s="32"/>
      <c r="F40" s="32"/>
      <c r="G40" s="32"/>
      <c r="H40" s="34"/>
      <c r="I40" s="35" t="str">
        <f>IF(AND(ISNUMBER(H40),ISNUMBER('Start here'!$B$15)),'Start here'!$B$15+H40,"")</f>
        <v/>
      </c>
      <c r="J40" s="32"/>
      <c r="K40" s="32"/>
    </row>
    <row r="41" spans="1:11" x14ac:dyDescent="0.25">
      <c r="A41" s="31"/>
      <c r="B41" s="32"/>
      <c r="C41" s="33"/>
      <c r="D41" s="32"/>
      <c r="E41" s="32"/>
      <c r="F41" s="32"/>
      <c r="G41" s="32"/>
      <c r="H41" s="34"/>
      <c r="I41" s="35" t="str">
        <f>IF(AND(ISNUMBER(H41),ISNUMBER('Start here'!$B$15)),'Start here'!$B$15+H41,"")</f>
        <v/>
      </c>
      <c r="J41" s="32"/>
      <c r="K41" s="32"/>
    </row>
    <row r="42" spans="1:11" x14ac:dyDescent="0.25">
      <c r="A42" s="31"/>
      <c r="B42" s="32"/>
      <c r="C42" s="33"/>
      <c r="D42" s="32"/>
      <c r="E42" s="32"/>
      <c r="F42" s="32"/>
      <c r="G42" s="32"/>
      <c r="H42" s="34"/>
      <c r="I42" s="35" t="str">
        <f>IF(AND(ISNUMBER(H42),ISNUMBER('Start here'!$B$15)),'Start here'!$B$15+H42,"")</f>
        <v/>
      </c>
      <c r="J42" s="32"/>
      <c r="K42" s="32"/>
    </row>
    <row r="43" spans="1:11" x14ac:dyDescent="0.25">
      <c r="A43" s="31"/>
      <c r="B43" s="32"/>
      <c r="C43" s="33"/>
      <c r="D43" s="32"/>
      <c r="E43" s="32"/>
      <c r="F43" s="32"/>
      <c r="G43" s="32"/>
      <c r="H43" s="34"/>
      <c r="I43" s="35" t="str">
        <f>IF(AND(ISNUMBER(H43),ISNUMBER('Start here'!$B$15)),'Start here'!$B$15+H43,"")</f>
        <v/>
      </c>
      <c r="J43" s="32"/>
      <c r="K43" s="32"/>
    </row>
    <row r="44" spans="1:11" x14ac:dyDescent="0.25">
      <c r="A44" s="31"/>
      <c r="B44" s="32"/>
      <c r="C44" s="33"/>
      <c r="D44" s="32"/>
      <c r="E44" s="32"/>
      <c r="F44" s="32"/>
      <c r="G44" s="32"/>
      <c r="H44" s="34"/>
      <c r="I44" s="35" t="str">
        <f>IF(AND(ISNUMBER(H44),ISNUMBER('Start here'!$B$15)),'Start here'!$B$15+H44,"")</f>
        <v/>
      </c>
      <c r="J44" s="32"/>
      <c r="K44" s="32"/>
    </row>
    <row r="45" spans="1:11" x14ac:dyDescent="0.25">
      <c r="A45" s="31"/>
      <c r="B45" s="32"/>
      <c r="C45" s="33"/>
      <c r="D45" s="32"/>
      <c r="E45" s="32"/>
      <c r="F45" s="32"/>
      <c r="G45" s="32"/>
      <c r="H45" s="34"/>
      <c r="I45" s="35" t="str">
        <f>IF(AND(ISNUMBER(H45),ISNUMBER('Start here'!$B$15)),'Start here'!$B$15+H45,"")</f>
        <v/>
      </c>
      <c r="J45" s="32"/>
      <c r="K45" s="32"/>
    </row>
    <row r="46" spans="1:11" x14ac:dyDescent="0.25">
      <c r="A46" s="31"/>
      <c r="B46" s="32"/>
      <c r="C46" s="33"/>
      <c r="D46" s="32"/>
      <c r="E46" s="32"/>
      <c r="F46" s="32"/>
      <c r="G46" s="32"/>
      <c r="H46" s="34"/>
      <c r="I46" s="35" t="str">
        <f>IF(AND(ISNUMBER(H46),ISNUMBER('Start here'!$B$15)),'Start here'!$B$15+H46,"")</f>
        <v/>
      </c>
      <c r="J46" s="32"/>
      <c r="K46" s="32"/>
    </row>
    <row r="47" spans="1:11" x14ac:dyDescent="0.25">
      <c r="A47" s="31"/>
      <c r="B47" s="32"/>
      <c r="C47" s="33"/>
      <c r="D47" s="32"/>
      <c r="E47" s="32"/>
      <c r="F47" s="32"/>
      <c r="G47" s="32"/>
      <c r="H47" s="34"/>
      <c r="I47" s="35" t="str">
        <f>IF(AND(ISNUMBER(H47),ISNUMBER('Start here'!$B$15)),'Start here'!$B$15+H47,"")</f>
        <v/>
      </c>
      <c r="J47" s="32"/>
      <c r="K47" s="32"/>
    </row>
    <row r="48" spans="1:11" x14ac:dyDescent="0.25">
      <c r="A48" s="31"/>
      <c r="B48" s="32"/>
      <c r="C48" s="33"/>
      <c r="D48" s="32"/>
      <c r="E48" s="32"/>
      <c r="F48" s="32"/>
      <c r="G48" s="32"/>
      <c r="H48" s="34"/>
      <c r="I48" s="35" t="str">
        <f>IF(AND(ISNUMBER(H48),ISNUMBER('Start here'!$B$15)),'Start here'!$B$15+H48,"")</f>
        <v/>
      </c>
      <c r="J48" s="32"/>
      <c r="K48" s="32"/>
    </row>
    <row r="49" spans="1:11" x14ac:dyDescent="0.25">
      <c r="A49" s="31"/>
      <c r="B49" s="32"/>
      <c r="C49" s="33"/>
      <c r="D49" s="32"/>
      <c r="E49" s="32"/>
      <c r="F49" s="32"/>
      <c r="G49" s="32"/>
      <c r="H49" s="34"/>
      <c r="I49" s="35" t="str">
        <f>IF(AND(ISNUMBER(H49),ISNUMBER('Start here'!$B$15)),'Start here'!$B$15+H49,"")</f>
        <v/>
      </c>
      <c r="J49" s="32"/>
      <c r="K49" s="32"/>
    </row>
    <row r="50" spans="1:11" x14ac:dyDescent="0.25">
      <c r="A50" s="31"/>
      <c r="B50" s="32"/>
      <c r="C50" s="33"/>
      <c r="D50" s="32"/>
      <c r="E50" s="32"/>
      <c r="F50" s="32"/>
      <c r="G50" s="32"/>
      <c r="H50" s="34"/>
      <c r="I50" s="35" t="str">
        <f>IF(AND(ISNUMBER(H50),ISNUMBER('Start here'!$B$15)),'Start here'!$B$15+H50,"")</f>
        <v/>
      </c>
      <c r="J50" s="32"/>
      <c r="K50" s="32"/>
    </row>
    <row r="51" spans="1:11" x14ac:dyDescent="0.25">
      <c r="A51" s="31"/>
      <c r="B51" s="32"/>
      <c r="C51" s="33"/>
      <c r="D51" s="32"/>
      <c r="E51" s="32"/>
      <c r="F51" s="32"/>
      <c r="G51" s="32"/>
      <c r="H51" s="34"/>
      <c r="I51" s="35" t="str">
        <f>IF(AND(ISNUMBER(H51),ISNUMBER('Start here'!$B$15)),'Start here'!$B$15+H51,"")</f>
        <v/>
      </c>
      <c r="J51" s="32"/>
      <c r="K51" s="32"/>
    </row>
    <row r="52" spans="1:11" x14ac:dyDescent="0.25">
      <c r="A52" s="31"/>
      <c r="B52" s="32"/>
      <c r="C52" s="33"/>
      <c r="D52" s="32"/>
      <c r="E52" s="32"/>
      <c r="F52" s="32"/>
      <c r="G52" s="32"/>
      <c r="H52" s="34"/>
      <c r="I52" s="35" t="str">
        <f>IF(AND(ISNUMBER(H52),ISNUMBER('Start here'!$B$15)),'Start here'!$B$15+H52,"")</f>
        <v/>
      </c>
      <c r="J52" s="32"/>
      <c r="K52" s="32"/>
    </row>
    <row r="53" spans="1:11" x14ac:dyDescent="0.25">
      <c r="A53" s="31"/>
      <c r="B53" s="32"/>
      <c r="C53" s="33"/>
      <c r="D53" s="32"/>
      <c r="E53" s="32"/>
      <c r="F53" s="32"/>
      <c r="G53" s="32"/>
      <c r="H53" s="34"/>
      <c r="I53" s="35" t="str">
        <f>IF(AND(ISNUMBER(H53),ISNUMBER('Start here'!$B$15)),'Start here'!$B$15+H53,"")</f>
        <v/>
      </c>
      <c r="J53" s="32"/>
      <c r="K53" s="32"/>
    </row>
    <row r="54" spans="1:11" x14ac:dyDescent="0.25">
      <c r="A54" s="31"/>
      <c r="B54" s="32"/>
      <c r="C54" s="33"/>
      <c r="D54" s="32"/>
      <c r="E54" s="32"/>
      <c r="F54" s="32"/>
      <c r="G54" s="32"/>
      <c r="H54" s="34"/>
      <c r="I54" s="35" t="str">
        <f>IF(AND(ISNUMBER(H54),ISNUMBER('Start here'!$B$15)),'Start here'!$B$15+H54,"")</f>
        <v/>
      </c>
      <c r="J54" s="32"/>
      <c r="K54" s="32"/>
    </row>
    <row r="55" spans="1:11" x14ac:dyDescent="0.25">
      <c r="A55" s="31"/>
      <c r="B55" s="32"/>
      <c r="C55" s="33"/>
      <c r="D55" s="32"/>
      <c r="E55" s="32"/>
      <c r="F55" s="32"/>
      <c r="G55" s="32"/>
      <c r="H55" s="34"/>
      <c r="I55" s="35" t="str">
        <f>IF(AND(ISNUMBER(H55),ISNUMBER('Start here'!$B$15)),'Start here'!$B$15+H55,"")</f>
        <v/>
      </c>
      <c r="J55" s="32"/>
      <c r="K55" s="32"/>
    </row>
    <row r="56" spans="1:11" x14ac:dyDescent="0.25">
      <c r="A56" s="31"/>
      <c r="B56" s="32"/>
      <c r="C56" s="33"/>
      <c r="D56" s="32"/>
      <c r="E56" s="32"/>
      <c r="F56" s="32"/>
      <c r="G56" s="32"/>
      <c r="H56" s="34"/>
      <c r="I56" s="35" t="str">
        <f>IF(AND(ISNUMBER(H56),ISNUMBER('Start here'!$B$15)),'Start here'!$B$15+H56,"")</f>
        <v/>
      </c>
      <c r="J56" s="32"/>
      <c r="K56" s="32"/>
    </row>
    <row r="57" spans="1:11" x14ac:dyDescent="0.25">
      <c r="A57" s="31"/>
      <c r="B57" s="32"/>
      <c r="C57" s="33"/>
      <c r="D57" s="32"/>
      <c r="E57" s="32"/>
      <c r="F57" s="32"/>
      <c r="G57" s="32"/>
      <c r="H57" s="34"/>
      <c r="I57" s="35" t="str">
        <f>IF(AND(ISNUMBER(H57),ISNUMBER('Start here'!$B$15)),'Start here'!$B$15+H57,"")</f>
        <v/>
      </c>
      <c r="J57" s="32"/>
      <c r="K57" s="32"/>
    </row>
    <row r="58" spans="1:11" x14ac:dyDescent="0.25">
      <c r="A58" s="31"/>
      <c r="B58" s="32"/>
      <c r="C58" s="33"/>
      <c r="D58" s="32"/>
      <c r="E58" s="32"/>
      <c r="F58" s="32"/>
      <c r="G58" s="32"/>
      <c r="H58" s="34"/>
      <c r="I58" s="35" t="str">
        <f>IF(AND(ISNUMBER(H58),ISNUMBER('Start here'!$B$15)),'Start here'!$B$15+H58,"")</f>
        <v/>
      </c>
      <c r="J58" s="32"/>
      <c r="K58" s="32"/>
    </row>
    <row r="59" spans="1:11" x14ac:dyDescent="0.25">
      <c r="A59" s="31"/>
      <c r="B59" s="32"/>
      <c r="C59" s="33"/>
      <c r="D59" s="32"/>
      <c r="E59" s="32"/>
      <c r="F59" s="32"/>
      <c r="G59" s="32"/>
      <c r="H59" s="34"/>
      <c r="I59" s="35" t="str">
        <f>IF(AND(ISNUMBER(H59),ISNUMBER('Start here'!$B$15)),'Start here'!$B$15+H59,"")</f>
        <v/>
      </c>
      <c r="J59" s="32"/>
      <c r="K59" s="32"/>
    </row>
    <row r="60" spans="1:11" x14ac:dyDescent="0.25">
      <c r="A60" s="31"/>
      <c r="B60" s="32"/>
      <c r="C60" s="33"/>
      <c r="D60" s="32"/>
      <c r="E60" s="32"/>
      <c r="F60" s="32"/>
      <c r="G60" s="32"/>
      <c r="H60" s="34"/>
      <c r="I60" s="35" t="str">
        <f>IF(AND(ISNUMBER(H60),ISNUMBER('Start here'!$B$15)),'Start here'!$B$15+H60,"")</f>
        <v/>
      </c>
      <c r="J60" s="32"/>
      <c r="K60" s="32"/>
    </row>
    <row r="61" spans="1:11" x14ac:dyDescent="0.25">
      <c r="A61" s="31"/>
      <c r="B61" s="32"/>
      <c r="C61" s="33"/>
      <c r="D61" s="32"/>
      <c r="E61" s="32"/>
      <c r="F61" s="32"/>
      <c r="G61" s="32"/>
      <c r="H61" s="34"/>
      <c r="I61" s="35" t="str">
        <f>IF(AND(ISNUMBER(H61),ISNUMBER('Start here'!$B$15)),'Start here'!$B$15+H61,"")</f>
        <v/>
      </c>
      <c r="J61" s="32"/>
      <c r="K61" s="32"/>
    </row>
    <row r="62" spans="1:11" x14ac:dyDescent="0.25">
      <c r="A62" s="31"/>
      <c r="B62" s="32"/>
      <c r="C62" s="33"/>
      <c r="D62" s="32"/>
      <c r="E62" s="32"/>
      <c r="F62" s="32"/>
      <c r="G62" s="32"/>
      <c r="H62" s="34"/>
      <c r="I62" s="35" t="str">
        <f>IF(AND(ISNUMBER(H62),ISNUMBER('Start here'!$B$15)),'Start here'!$B$15+H62,"")</f>
        <v/>
      </c>
      <c r="J62" s="32"/>
      <c r="K62" s="32"/>
    </row>
    <row r="63" spans="1:11" x14ac:dyDescent="0.25">
      <c r="A63" s="31"/>
      <c r="B63" s="32"/>
      <c r="C63" s="33"/>
      <c r="D63" s="32"/>
      <c r="E63" s="32"/>
      <c r="F63" s="32"/>
      <c r="G63" s="32"/>
      <c r="H63" s="34"/>
      <c r="I63" s="35" t="str">
        <f>IF(AND(ISNUMBER(H63),ISNUMBER('Start here'!$B$15)),'Start here'!$B$15+H63,"")</f>
        <v/>
      </c>
      <c r="J63" s="32"/>
      <c r="K63" s="32"/>
    </row>
    <row r="64" spans="1:11" x14ac:dyDescent="0.25">
      <c r="A64" s="31"/>
      <c r="B64" s="32"/>
      <c r="C64" s="33"/>
      <c r="D64" s="32"/>
      <c r="E64" s="32"/>
      <c r="F64" s="32"/>
      <c r="G64" s="32"/>
      <c r="H64" s="34"/>
      <c r="I64" s="35" t="str">
        <f>IF(AND(ISNUMBER(H64),ISNUMBER('Start here'!$B$15)),'Start here'!$B$15+H64,"")</f>
        <v/>
      </c>
      <c r="J64" s="32"/>
      <c r="K64" s="32"/>
    </row>
    <row r="65" spans="1:11" x14ac:dyDescent="0.25">
      <c r="A65" s="31"/>
      <c r="B65" s="32"/>
      <c r="C65" s="33"/>
      <c r="D65" s="32"/>
      <c r="E65" s="32"/>
      <c r="F65" s="32"/>
      <c r="G65" s="32"/>
      <c r="H65" s="34"/>
      <c r="I65" s="35" t="str">
        <f>IF(AND(ISNUMBER(H65),ISNUMBER('Start here'!$B$15)),'Start here'!$B$15+H65,"")</f>
        <v/>
      </c>
      <c r="J65" s="32"/>
      <c r="K65" s="32"/>
    </row>
    <row r="66" spans="1:11" x14ac:dyDescent="0.25">
      <c r="A66" s="31"/>
      <c r="B66" s="32"/>
      <c r="C66" s="33"/>
      <c r="D66" s="32"/>
      <c r="E66" s="32"/>
      <c r="F66" s="32"/>
      <c r="G66" s="32"/>
      <c r="H66" s="34"/>
      <c r="I66" s="35" t="str">
        <f>IF(AND(ISNUMBER(H66),ISNUMBER('Start here'!$B$15)),'Start here'!$B$15+H66,"")</f>
        <v/>
      </c>
      <c r="J66" s="32"/>
      <c r="K66" s="32"/>
    </row>
    <row r="67" spans="1:11" x14ac:dyDescent="0.25">
      <c r="A67" s="31"/>
      <c r="B67" s="32"/>
      <c r="C67" s="33"/>
      <c r="D67" s="32"/>
      <c r="E67" s="32"/>
      <c r="F67" s="32"/>
      <c r="G67" s="32"/>
      <c r="H67" s="34"/>
      <c r="I67" s="35" t="str">
        <f>IF(AND(ISNUMBER(H67),ISNUMBER('Start here'!$B$15)),'Start here'!$B$15+H67,"")</f>
        <v/>
      </c>
      <c r="J67" s="32"/>
      <c r="K67" s="32"/>
    </row>
    <row r="68" spans="1:11" x14ac:dyDescent="0.25">
      <c r="A68" s="31"/>
      <c r="B68" s="32"/>
      <c r="C68" s="33"/>
      <c r="D68" s="32"/>
      <c r="E68" s="32"/>
      <c r="F68" s="32"/>
      <c r="G68" s="32"/>
      <c r="H68" s="34"/>
      <c r="I68" s="35" t="str">
        <f>IF(AND(ISNUMBER(H68),ISNUMBER('Start here'!$B$15)),'Start here'!$B$15+H68,"")</f>
        <v/>
      </c>
      <c r="J68" s="32"/>
      <c r="K68" s="32"/>
    </row>
    <row r="69" spans="1:11" x14ac:dyDescent="0.25">
      <c r="A69" s="31"/>
      <c r="B69" s="32"/>
      <c r="C69" s="33"/>
      <c r="D69" s="32"/>
      <c r="E69" s="32"/>
      <c r="F69" s="32"/>
      <c r="G69" s="32"/>
      <c r="H69" s="34"/>
      <c r="I69" s="35" t="str">
        <f>IF(AND(ISNUMBER(H69),ISNUMBER('Start here'!$B$15)),'Start here'!$B$15+H69,"")</f>
        <v/>
      </c>
      <c r="J69" s="32"/>
      <c r="K69" s="32"/>
    </row>
    <row r="70" spans="1:11" x14ac:dyDescent="0.25">
      <c r="A70" s="31"/>
      <c r="B70" s="32"/>
      <c r="C70" s="33"/>
      <c r="D70" s="32"/>
      <c r="E70" s="32"/>
      <c r="F70" s="32"/>
      <c r="G70" s="32"/>
      <c r="H70" s="34"/>
      <c r="I70" s="35" t="str">
        <f>IF(AND(ISNUMBER(H70),ISNUMBER('Start here'!$B$15)),'Start here'!$B$15+H70,"")</f>
        <v/>
      </c>
      <c r="J70" s="32"/>
      <c r="K70" s="32"/>
    </row>
  </sheetData>
  <autoFilter ref="A4:K70"/>
  <mergeCells count="2">
    <mergeCell ref="A1:K1"/>
    <mergeCell ref="A2:K2"/>
  </mergeCells>
  <conditionalFormatting sqref="J5:J70">
    <cfRule type="containsText" dxfId="12" priority="1">
      <formula>NOT(ISERROR(SEARCH("Done",J5)))</formula>
    </cfRule>
    <cfRule type="containsText" dxfId="13" priority="2">
      <formula>NOT(ISERROR(SEARCH("Blocked",J5)))</formula>
    </cfRule>
    <cfRule type="containsText" dxfId="14" priority="3">
      <formula>NOT(ISERROR(SEARCH("In progress",J5)))</formula>
    </cfRule>
    <cfRule type="containsText" dxfId="15" priority="4">
      <formula>NOT(ISERROR(SEARCH("Not applicable",J5)))</formula>
    </cfRule>
  </conditionalFormatting>
  <dataValidations count="3">
    <dataValidation type="list" allowBlank="1" showErrorMessage="1" errorTitle="Platform" error="Pick a platform from the list." sqref="E5:E70">
      <formula1>"All,Shopify,WooCommerce,Custom,Shopify + WooCommerce,WooCommerce + Custom,Shopify + Custom"</formula1>
    </dataValidation>
    <dataValidation type="whole" allowBlank="1" showErrorMessage="1" errorTitle="Days from launch" error="Enter a whole number: negative before launch (e.g. -14), 0 on launch day, positive after." sqref="H5:H70">
      <formula1>-365</formula1>
      <formula2>365</formula2>
    </dataValidation>
    <dataValidation type="list" allowBlank="1" showErrorMessage="1" errorTitle="Status" error="Pick a status from the list." sqref="J5:J70">
      <formula1>"Not started,In progress,Done,Blocked,Not applicable"</formula1>
    </dataValidation>
  </dataValidations>
  <pageMargins left="0.4" right="0.4" top="0.5" bottom="0.6" header="0.3" footer="0.3"/>
  <pageSetup paperSize="9" orientation="landscape" fitToWidth="1" fitToHeight="0"/>
  <headerFooter>
    <oddFooter>&amp;L&amp;8JIN Design · Free template: jin-design.com/resources/templates/online-store-launch-checklist/&amp;R&amp;8Page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B0B0C"/>
    <pageSetUpPr fitToPage="1"/>
  </sheetPr>
  <dimension ref="A1:N70"/>
  <sheetViews>
    <sheetView workbookViewId="0" showGridLines="0">
      <pane ySplit="4" topLeftCell="A5" activePane="bottomLeft" state="frozen"/>
      <selection pane="bottomLeft"/>
    </sheetView>
  </sheetViews>
  <sheetFormatPr defaultRowHeight="15" outlineLevelRow="0" outlineLevelCol="0" x14ac:dyDescent="55"/>
  <cols>
    <col min="1" max="1" width="5" customWidth="1"/>
    <col min="2" max="2" width="12" customWidth="1"/>
    <col min="3" max="3" width="34" customWidth="1"/>
    <col min="4" max="5" width="15" customWidth="1"/>
    <col min="6" max="8" width="12" customWidth="1"/>
    <col min="9" max="13" width="10" customWidth="1"/>
    <col min="14" max="14" width="40" customWidth="1"/>
  </cols>
  <sheetData>
    <row r="1" ht="32" customHeight="1" spans="1:14" x14ac:dyDescent="0.25">
      <c r="A1" s="1" t="s">
        <v>219</v>
      </c>
      <c r="B1" s="1"/>
      <c r="C1" s="1"/>
      <c r="D1" s="1"/>
      <c r="E1" s="1"/>
      <c r="F1" s="1"/>
      <c r="G1" s="1"/>
      <c r="H1" s="1"/>
      <c r="I1" s="1"/>
      <c r="J1" s="1"/>
      <c r="K1" s="1"/>
      <c r="L1" s="1"/>
      <c r="M1" s="1"/>
      <c r="N1" s="1"/>
    </row>
    <row r="2" ht="30" customHeight="1" spans="1:14" x14ac:dyDescent="0.25">
      <c r="A2" s="2" t="s">
        <v>220</v>
      </c>
      <c r="B2" s="2"/>
      <c r="C2" s="2"/>
      <c r="D2" s="2"/>
      <c r="E2" s="2"/>
      <c r="F2" s="2"/>
      <c r="G2" s="2"/>
      <c r="H2" s="2"/>
      <c r="I2" s="2"/>
      <c r="J2" s="2"/>
      <c r="K2" s="2"/>
      <c r="L2" s="2"/>
      <c r="M2" s="2"/>
      <c r="N2" s="2"/>
    </row>
    <row r="4" ht="30" customHeight="1" spans="1:14" x14ac:dyDescent="0.25">
      <c r="A4" s="20" t="s">
        <v>58</v>
      </c>
      <c r="B4" s="20" t="s">
        <v>221</v>
      </c>
      <c r="C4" s="20" t="s">
        <v>222</v>
      </c>
      <c r="D4" s="20" t="s">
        <v>223</v>
      </c>
      <c r="E4" s="20" t="s">
        <v>190</v>
      </c>
      <c r="F4" s="20" t="s">
        <v>224</v>
      </c>
      <c r="G4" s="20" t="s">
        <v>225</v>
      </c>
      <c r="H4" s="20" t="s">
        <v>226</v>
      </c>
      <c r="I4" s="20" t="s">
        <v>227</v>
      </c>
      <c r="J4" s="20" t="s">
        <v>228</v>
      </c>
      <c r="K4" s="20" t="s">
        <v>229</v>
      </c>
      <c r="L4" s="20" t="s">
        <v>230</v>
      </c>
      <c r="M4" s="20" t="s">
        <v>231</v>
      </c>
      <c r="N4" s="20" t="s">
        <v>67</v>
      </c>
    </row>
    <row r="5" spans="1:14" x14ac:dyDescent="0.25">
      <c r="A5" s="21">
        <v>1</v>
      </c>
      <c r="B5" s="36">
        <v>46332</v>
      </c>
      <c r="C5" s="23" t="s">
        <v>232</v>
      </c>
      <c r="D5" s="22" t="s">
        <v>233</v>
      </c>
      <c r="E5" s="22" t="s">
        <v>234</v>
      </c>
      <c r="F5" s="22" t="s">
        <v>72</v>
      </c>
      <c r="G5" s="37">
        <v>86.4</v>
      </c>
      <c r="H5" s="37">
        <v>86.4</v>
      </c>
      <c r="I5" s="21" t="str">
        <f>IF(AND(ISNUMBER(G5),ISNUMBER(H5)),IF(ROUND(G5-H5,2)=0,"Yes","Check"),"")</f>
        <v>Yes</v>
      </c>
      <c r="J5" s="21" t="s">
        <v>19</v>
      </c>
      <c r="K5" s="21" t="s">
        <v>19</v>
      </c>
      <c r="L5" s="21" t="s">
        <v>235</v>
      </c>
      <c r="M5" s="21" t="s">
        <v>236</v>
      </c>
      <c r="N5" s="22" t="s">
        <v>72</v>
      </c>
    </row>
    <row r="6" spans="1:14" x14ac:dyDescent="0.25">
      <c r="A6" s="26">
        <v>2</v>
      </c>
      <c r="B6" s="38">
        <v>46332</v>
      </c>
      <c r="C6" s="28" t="s">
        <v>237</v>
      </c>
      <c r="D6" s="27" t="s">
        <v>238</v>
      </c>
      <c r="E6" s="27" t="s">
        <v>239</v>
      </c>
      <c r="F6" s="27" t="s">
        <v>240</v>
      </c>
      <c r="G6" s="39">
        <v>21.6</v>
      </c>
      <c r="H6" s="39">
        <v>21.6</v>
      </c>
      <c r="I6" s="26" t="str">
        <f>IF(AND(ISNUMBER(G6),ISNUMBER(H6)),IF(ROUND(G6-H6,2)=0,"Yes","Check"),"")</f>
        <v>Yes</v>
      </c>
      <c r="J6" s="26" t="s">
        <v>19</v>
      </c>
      <c r="K6" s="26" t="s">
        <v>235</v>
      </c>
      <c r="L6" s="26" t="s">
        <v>235</v>
      </c>
      <c r="M6" s="26" t="s">
        <v>241</v>
      </c>
      <c r="N6" s="27" t="s">
        <v>242</v>
      </c>
    </row>
    <row r="7" spans="1:14" x14ac:dyDescent="0.25">
      <c r="A7" s="21">
        <v>3</v>
      </c>
      <c r="B7" s="36">
        <v>46333</v>
      </c>
      <c r="C7" s="23" t="s">
        <v>243</v>
      </c>
      <c r="D7" s="22" t="s">
        <v>238</v>
      </c>
      <c r="E7" s="22" t="s">
        <v>234</v>
      </c>
      <c r="F7" s="22" t="s">
        <v>72</v>
      </c>
      <c r="G7" s="37">
        <v>54</v>
      </c>
      <c r="H7" s="37"/>
      <c r="I7" s="21" t="str">
        <f>IF(AND(ISNUMBER(G7),ISNUMBER(H7)),IF(ROUND(G7-H7,2)=0,"Yes","Check"),"")</f>
        <v/>
      </c>
      <c r="J7" s="21" t="s">
        <v>235</v>
      </c>
      <c r="K7" s="21" t="s">
        <v>235</v>
      </c>
      <c r="L7" s="21" t="s">
        <v>235</v>
      </c>
      <c r="M7" s="21" t="s">
        <v>236</v>
      </c>
      <c r="N7" s="22" t="s">
        <v>244</v>
      </c>
    </row>
    <row r="8" spans="1:14" x14ac:dyDescent="0.25">
      <c r="A8" s="26">
        <v>4</v>
      </c>
      <c r="B8" s="38">
        <v>46333</v>
      </c>
      <c r="C8" s="28" t="s">
        <v>245</v>
      </c>
      <c r="D8" s="27" t="s">
        <v>246</v>
      </c>
      <c r="E8" s="27" t="s">
        <v>247</v>
      </c>
      <c r="F8" s="27" t="s">
        <v>72</v>
      </c>
      <c r="G8" s="39">
        <v>412.5</v>
      </c>
      <c r="H8" s="39">
        <v>412.5</v>
      </c>
      <c r="I8" s="26" t="str">
        <f>IF(AND(ISNUMBER(G8),ISNUMBER(H8)),IF(ROUND(G8-H8,2)=0,"Yes","Check"),"")</f>
        <v>Yes</v>
      </c>
      <c r="J8" s="26" t="s">
        <v>19</v>
      </c>
      <c r="K8" s="26" t="s">
        <v>19</v>
      </c>
      <c r="L8" s="26" t="s">
        <v>235</v>
      </c>
      <c r="M8" s="26" t="s">
        <v>236</v>
      </c>
      <c r="N8" s="27" t="s">
        <v>72</v>
      </c>
    </row>
    <row r="9" spans="1:14" x14ac:dyDescent="0.25">
      <c r="A9" s="21">
        <v>5</v>
      </c>
      <c r="B9" s="36">
        <v>46334</v>
      </c>
      <c r="C9" s="23" t="s">
        <v>248</v>
      </c>
      <c r="D9" s="22" t="s">
        <v>233</v>
      </c>
      <c r="E9" s="22" t="s">
        <v>234</v>
      </c>
      <c r="F9" s="22" t="s">
        <v>72</v>
      </c>
      <c r="G9" s="37">
        <v>81</v>
      </c>
      <c r="H9" s="37">
        <v>89</v>
      </c>
      <c r="I9" s="21" t="str">
        <f>IF(AND(ISNUMBER(G9),ISNUMBER(H9)),IF(ROUND(G9-H9,2)=0,"Yes","Check"),"")</f>
        <v>Check</v>
      </c>
      <c r="J9" s="21" t="s">
        <v>19</v>
      </c>
      <c r="K9" s="21" t="s">
        <v>19</v>
      </c>
      <c r="L9" s="21" t="s">
        <v>19</v>
      </c>
      <c r="M9" s="21" t="s">
        <v>241</v>
      </c>
      <c r="N9" s="22" t="s">
        <v>249</v>
      </c>
    </row>
    <row r="10" spans="1:14" x14ac:dyDescent="0.25">
      <c r="A10" s="26">
        <v>6</v>
      </c>
      <c r="B10" s="38">
        <v>46335</v>
      </c>
      <c r="C10" s="28" t="s">
        <v>250</v>
      </c>
      <c r="D10" s="27" t="s">
        <v>238</v>
      </c>
      <c r="E10" s="27" t="s">
        <v>239</v>
      </c>
      <c r="F10" s="27" t="s">
        <v>240</v>
      </c>
      <c r="G10" s="39">
        <v>21.6</v>
      </c>
      <c r="H10" s="39">
        <v>21.6</v>
      </c>
      <c r="I10" s="26" t="str">
        <f>IF(AND(ISNUMBER(G10),ISNUMBER(H10)),IF(ROUND(G10-H10,2)=0,"Yes","Check"),"")</f>
        <v>Yes</v>
      </c>
      <c r="J10" s="26" t="s">
        <v>19</v>
      </c>
      <c r="K10" s="26" t="s">
        <v>19</v>
      </c>
      <c r="L10" s="26" t="s">
        <v>19</v>
      </c>
      <c r="M10" s="26" t="s">
        <v>236</v>
      </c>
      <c r="N10" s="27" t="s">
        <v>72</v>
      </c>
    </row>
    <row r="11" spans="1:14" x14ac:dyDescent="0.25">
      <c r="A11" s="31"/>
      <c r="B11" s="40"/>
      <c r="C11" s="33"/>
      <c r="D11" s="32"/>
      <c r="E11" s="32"/>
      <c r="F11" s="32"/>
      <c r="G11" s="41"/>
      <c r="H11" s="41"/>
      <c r="I11" s="31" t="str">
        <f>IF(AND(ISNUMBER(G11),ISNUMBER(H11)),IF(ROUND(G11-H11,2)=0,"Yes","Check"),"")</f>
        <v/>
      </c>
      <c r="J11" s="31"/>
      <c r="K11" s="31"/>
      <c r="L11" s="31"/>
      <c r="M11" s="31"/>
      <c r="N11" s="32"/>
    </row>
    <row r="12" spans="1:14" x14ac:dyDescent="0.25">
      <c r="A12" s="31"/>
      <c r="B12" s="40"/>
      <c r="C12" s="33"/>
      <c r="D12" s="32"/>
      <c r="E12" s="32"/>
      <c r="F12" s="32"/>
      <c r="G12" s="41"/>
      <c r="H12" s="41"/>
      <c r="I12" s="31" t="str">
        <f>IF(AND(ISNUMBER(G12),ISNUMBER(H12)),IF(ROUND(G12-H12,2)=0,"Yes","Check"),"")</f>
        <v/>
      </c>
      <c r="J12" s="31"/>
      <c r="K12" s="31"/>
      <c r="L12" s="31"/>
      <c r="M12" s="31"/>
      <c r="N12" s="32"/>
    </row>
    <row r="13" spans="1:14" x14ac:dyDescent="0.25">
      <c r="A13" s="31"/>
      <c r="B13" s="40"/>
      <c r="C13" s="33"/>
      <c r="D13" s="32"/>
      <c r="E13" s="32"/>
      <c r="F13" s="32"/>
      <c r="G13" s="41"/>
      <c r="H13" s="41"/>
      <c r="I13" s="31" t="str">
        <f>IF(AND(ISNUMBER(G13),ISNUMBER(H13)),IF(ROUND(G13-H13,2)=0,"Yes","Check"),"")</f>
        <v/>
      </c>
      <c r="J13" s="31"/>
      <c r="K13" s="31"/>
      <c r="L13" s="31"/>
      <c r="M13" s="31"/>
      <c r="N13" s="32"/>
    </row>
    <row r="14" spans="1:14" x14ac:dyDescent="0.25">
      <c r="A14" s="31"/>
      <c r="B14" s="40"/>
      <c r="C14" s="33"/>
      <c r="D14" s="32"/>
      <c r="E14" s="32"/>
      <c r="F14" s="32"/>
      <c r="G14" s="41"/>
      <c r="H14" s="41"/>
      <c r="I14" s="31" t="str">
        <f>IF(AND(ISNUMBER(G14),ISNUMBER(H14)),IF(ROUND(G14-H14,2)=0,"Yes","Check"),"")</f>
        <v/>
      </c>
      <c r="J14" s="31"/>
      <c r="K14" s="31"/>
      <c r="L14" s="31"/>
      <c r="M14" s="31"/>
      <c r="N14" s="32"/>
    </row>
    <row r="15" spans="1:14" x14ac:dyDescent="0.25">
      <c r="A15" s="31"/>
      <c r="B15" s="40"/>
      <c r="C15" s="33"/>
      <c r="D15" s="32"/>
      <c r="E15" s="32"/>
      <c r="F15" s="32"/>
      <c r="G15" s="41"/>
      <c r="H15" s="41"/>
      <c r="I15" s="31" t="str">
        <f>IF(AND(ISNUMBER(G15),ISNUMBER(H15)),IF(ROUND(G15-H15,2)=0,"Yes","Check"),"")</f>
        <v/>
      </c>
      <c r="J15" s="31"/>
      <c r="K15" s="31"/>
      <c r="L15" s="31"/>
      <c r="M15" s="31"/>
      <c r="N15" s="32"/>
    </row>
    <row r="16" spans="1:14" x14ac:dyDescent="0.25">
      <c r="A16" s="31"/>
      <c r="B16" s="40"/>
      <c r="C16" s="33"/>
      <c r="D16" s="32"/>
      <c r="E16" s="32"/>
      <c r="F16" s="32"/>
      <c r="G16" s="41"/>
      <c r="H16" s="41"/>
      <c r="I16" s="31" t="str">
        <f>IF(AND(ISNUMBER(G16),ISNUMBER(H16)),IF(ROUND(G16-H16,2)=0,"Yes","Check"),"")</f>
        <v/>
      </c>
      <c r="J16" s="31"/>
      <c r="K16" s="31"/>
      <c r="L16" s="31"/>
      <c r="M16" s="31"/>
      <c r="N16" s="32"/>
    </row>
    <row r="17" spans="1:14" x14ac:dyDescent="0.25">
      <c r="A17" s="31"/>
      <c r="B17" s="40"/>
      <c r="C17" s="33"/>
      <c r="D17" s="32"/>
      <c r="E17" s="32"/>
      <c r="F17" s="32"/>
      <c r="G17" s="41"/>
      <c r="H17" s="41"/>
      <c r="I17" s="31" t="str">
        <f>IF(AND(ISNUMBER(G17),ISNUMBER(H17)),IF(ROUND(G17-H17,2)=0,"Yes","Check"),"")</f>
        <v/>
      </c>
      <c r="J17" s="31"/>
      <c r="K17" s="31"/>
      <c r="L17" s="31"/>
      <c r="M17" s="31"/>
      <c r="N17" s="32"/>
    </row>
    <row r="18" spans="1:14" x14ac:dyDescent="0.25">
      <c r="A18" s="31"/>
      <c r="B18" s="40"/>
      <c r="C18" s="33"/>
      <c r="D18" s="32"/>
      <c r="E18" s="32"/>
      <c r="F18" s="32"/>
      <c r="G18" s="41"/>
      <c r="H18" s="41"/>
      <c r="I18" s="31" t="str">
        <f>IF(AND(ISNUMBER(G18),ISNUMBER(H18)),IF(ROUND(G18-H18,2)=0,"Yes","Check"),"")</f>
        <v/>
      </c>
      <c r="J18" s="31"/>
      <c r="K18" s="31"/>
      <c r="L18" s="31"/>
      <c r="M18" s="31"/>
      <c r="N18" s="32"/>
    </row>
    <row r="19" spans="1:14" x14ac:dyDescent="0.25">
      <c r="A19" s="31"/>
      <c r="B19" s="40"/>
      <c r="C19" s="33"/>
      <c r="D19" s="32"/>
      <c r="E19" s="32"/>
      <c r="F19" s="32"/>
      <c r="G19" s="41"/>
      <c r="H19" s="41"/>
      <c r="I19" s="31" t="str">
        <f>IF(AND(ISNUMBER(G19),ISNUMBER(H19)),IF(ROUND(G19-H19,2)=0,"Yes","Check"),"")</f>
        <v/>
      </c>
      <c r="J19" s="31"/>
      <c r="K19" s="31"/>
      <c r="L19" s="31"/>
      <c r="M19" s="31"/>
      <c r="N19" s="32"/>
    </row>
    <row r="20" spans="1:14" x14ac:dyDescent="0.25">
      <c r="A20" s="31"/>
      <c r="B20" s="40"/>
      <c r="C20" s="33"/>
      <c r="D20" s="32"/>
      <c r="E20" s="32"/>
      <c r="F20" s="32"/>
      <c r="G20" s="41"/>
      <c r="H20" s="41"/>
      <c r="I20" s="31" t="str">
        <f>IF(AND(ISNUMBER(G20),ISNUMBER(H20)),IF(ROUND(G20-H20,2)=0,"Yes","Check"),"")</f>
        <v/>
      </c>
      <c r="J20" s="31"/>
      <c r="K20" s="31"/>
      <c r="L20" s="31"/>
      <c r="M20" s="31"/>
      <c r="N20" s="32"/>
    </row>
    <row r="21" spans="1:14" x14ac:dyDescent="0.25">
      <c r="A21" s="31"/>
      <c r="B21" s="40"/>
      <c r="C21" s="33"/>
      <c r="D21" s="32"/>
      <c r="E21" s="32"/>
      <c r="F21" s="32"/>
      <c r="G21" s="41"/>
      <c r="H21" s="41"/>
      <c r="I21" s="31" t="str">
        <f>IF(AND(ISNUMBER(G21),ISNUMBER(H21)),IF(ROUND(G21-H21,2)=0,"Yes","Check"),"")</f>
        <v/>
      </c>
      <c r="J21" s="31"/>
      <c r="K21" s="31"/>
      <c r="L21" s="31"/>
      <c r="M21" s="31"/>
      <c r="N21" s="32"/>
    </row>
    <row r="22" spans="1:14" x14ac:dyDescent="0.25">
      <c r="A22" s="31"/>
      <c r="B22" s="40"/>
      <c r="C22" s="33"/>
      <c r="D22" s="32"/>
      <c r="E22" s="32"/>
      <c r="F22" s="32"/>
      <c r="G22" s="41"/>
      <c r="H22" s="41"/>
      <c r="I22" s="31" t="str">
        <f>IF(AND(ISNUMBER(G22),ISNUMBER(H22)),IF(ROUND(G22-H22,2)=0,"Yes","Check"),"")</f>
        <v/>
      </c>
      <c r="J22" s="31"/>
      <c r="K22" s="31"/>
      <c r="L22" s="31"/>
      <c r="M22" s="31"/>
      <c r="N22" s="32"/>
    </row>
    <row r="23" spans="1:14" x14ac:dyDescent="0.25">
      <c r="A23" s="31"/>
      <c r="B23" s="40"/>
      <c r="C23" s="33"/>
      <c r="D23" s="32"/>
      <c r="E23" s="32"/>
      <c r="F23" s="32"/>
      <c r="G23" s="41"/>
      <c r="H23" s="41"/>
      <c r="I23" s="31" t="str">
        <f>IF(AND(ISNUMBER(G23),ISNUMBER(H23)),IF(ROUND(G23-H23,2)=0,"Yes","Check"),"")</f>
        <v/>
      </c>
      <c r="J23" s="31"/>
      <c r="K23" s="31"/>
      <c r="L23" s="31"/>
      <c r="M23" s="31"/>
      <c r="N23" s="32"/>
    </row>
    <row r="24" spans="1:14" x14ac:dyDescent="0.25">
      <c r="A24" s="31"/>
      <c r="B24" s="40"/>
      <c r="C24" s="33"/>
      <c r="D24" s="32"/>
      <c r="E24" s="32"/>
      <c r="F24" s="32"/>
      <c r="G24" s="41"/>
      <c r="H24" s="41"/>
      <c r="I24" s="31" t="str">
        <f>IF(AND(ISNUMBER(G24),ISNUMBER(H24)),IF(ROUND(G24-H24,2)=0,"Yes","Check"),"")</f>
        <v/>
      </c>
      <c r="J24" s="31"/>
      <c r="K24" s="31"/>
      <c r="L24" s="31"/>
      <c r="M24" s="31"/>
      <c r="N24" s="32"/>
    </row>
    <row r="25" spans="1:14" x14ac:dyDescent="0.25">
      <c r="A25" s="31"/>
      <c r="B25" s="40"/>
      <c r="C25" s="33"/>
      <c r="D25" s="32"/>
      <c r="E25" s="32"/>
      <c r="F25" s="32"/>
      <c r="G25" s="41"/>
      <c r="H25" s="41"/>
      <c r="I25" s="31" t="str">
        <f>IF(AND(ISNUMBER(G25),ISNUMBER(H25)),IF(ROUND(G25-H25,2)=0,"Yes","Check"),"")</f>
        <v/>
      </c>
      <c r="J25" s="31"/>
      <c r="K25" s="31"/>
      <c r="L25" s="31"/>
      <c r="M25" s="31"/>
      <c r="N25" s="32"/>
    </row>
    <row r="26" spans="1:14" x14ac:dyDescent="0.25">
      <c r="A26" s="31"/>
      <c r="B26" s="40"/>
      <c r="C26" s="33"/>
      <c r="D26" s="32"/>
      <c r="E26" s="32"/>
      <c r="F26" s="32"/>
      <c r="G26" s="41"/>
      <c r="H26" s="41"/>
      <c r="I26" s="31" t="str">
        <f>IF(AND(ISNUMBER(G26),ISNUMBER(H26)),IF(ROUND(G26-H26,2)=0,"Yes","Check"),"")</f>
        <v/>
      </c>
      <c r="J26" s="31"/>
      <c r="K26" s="31"/>
      <c r="L26" s="31"/>
      <c r="M26" s="31"/>
      <c r="N26" s="32"/>
    </row>
    <row r="27" spans="1:14" x14ac:dyDescent="0.25">
      <c r="A27" s="31"/>
      <c r="B27" s="40"/>
      <c r="C27" s="33"/>
      <c r="D27" s="32"/>
      <c r="E27" s="32"/>
      <c r="F27" s="32"/>
      <c r="G27" s="41"/>
      <c r="H27" s="41"/>
      <c r="I27" s="31" t="str">
        <f>IF(AND(ISNUMBER(G27),ISNUMBER(H27)),IF(ROUND(G27-H27,2)=0,"Yes","Check"),"")</f>
        <v/>
      </c>
      <c r="J27" s="31"/>
      <c r="K27" s="31"/>
      <c r="L27" s="31"/>
      <c r="M27" s="31"/>
      <c r="N27" s="32"/>
    </row>
    <row r="28" spans="1:14" x14ac:dyDescent="0.25">
      <c r="A28" s="31"/>
      <c r="B28" s="40"/>
      <c r="C28" s="33"/>
      <c r="D28" s="32"/>
      <c r="E28" s="32"/>
      <c r="F28" s="32"/>
      <c r="G28" s="41"/>
      <c r="H28" s="41"/>
      <c r="I28" s="31" t="str">
        <f>IF(AND(ISNUMBER(G28),ISNUMBER(H28)),IF(ROUND(G28-H28,2)=0,"Yes","Check"),"")</f>
        <v/>
      </c>
      <c r="J28" s="31"/>
      <c r="K28" s="31"/>
      <c r="L28" s="31"/>
      <c r="M28" s="31"/>
      <c r="N28" s="32"/>
    </row>
    <row r="29" spans="1:14" x14ac:dyDescent="0.25">
      <c r="A29" s="31"/>
      <c r="B29" s="40"/>
      <c r="C29" s="33"/>
      <c r="D29" s="32"/>
      <c r="E29" s="32"/>
      <c r="F29" s="32"/>
      <c r="G29" s="41"/>
      <c r="H29" s="41"/>
      <c r="I29" s="31" t="str">
        <f>IF(AND(ISNUMBER(G29),ISNUMBER(H29)),IF(ROUND(G29-H29,2)=0,"Yes","Check"),"")</f>
        <v/>
      </c>
      <c r="J29" s="31"/>
      <c r="K29" s="31"/>
      <c r="L29" s="31"/>
      <c r="M29" s="31"/>
      <c r="N29" s="32"/>
    </row>
    <row r="30" spans="1:14" x14ac:dyDescent="0.25">
      <c r="A30" s="31"/>
      <c r="B30" s="40"/>
      <c r="C30" s="33"/>
      <c r="D30" s="32"/>
      <c r="E30" s="32"/>
      <c r="F30" s="32"/>
      <c r="G30" s="41"/>
      <c r="H30" s="41"/>
      <c r="I30" s="31" t="str">
        <f>IF(AND(ISNUMBER(G30),ISNUMBER(H30)),IF(ROUND(G30-H30,2)=0,"Yes","Check"),"")</f>
        <v/>
      </c>
      <c r="J30" s="31"/>
      <c r="K30" s="31"/>
      <c r="L30" s="31"/>
      <c r="M30" s="31"/>
      <c r="N30" s="32"/>
    </row>
    <row r="31" spans="1:14" x14ac:dyDescent="0.25">
      <c r="A31" s="31"/>
      <c r="B31" s="40"/>
      <c r="C31" s="33"/>
      <c r="D31" s="32"/>
      <c r="E31" s="32"/>
      <c r="F31" s="32"/>
      <c r="G31" s="41"/>
      <c r="H31" s="41"/>
      <c r="I31" s="31" t="str">
        <f>IF(AND(ISNUMBER(G31),ISNUMBER(H31)),IF(ROUND(G31-H31,2)=0,"Yes","Check"),"")</f>
        <v/>
      </c>
      <c r="J31" s="31"/>
      <c r="K31" s="31"/>
      <c r="L31" s="31"/>
      <c r="M31" s="31"/>
      <c r="N31" s="32"/>
    </row>
    <row r="32" spans="1:14" x14ac:dyDescent="0.25">
      <c r="A32" s="31"/>
      <c r="B32" s="40"/>
      <c r="C32" s="33"/>
      <c r="D32" s="32"/>
      <c r="E32" s="32"/>
      <c r="F32" s="32"/>
      <c r="G32" s="41"/>
      <c r="H32" s="41"/>
      <c r="I32" s="31" t="str">
        <f>IF(AND(ISNUMBER(G32),ISNUMBER(H32)),IF(ROUND(G32-H32,2)=0,"Yes","Check"),"")</f>
        <v/>
      </c>
      <c r="J32" s="31"/>
      <c r="K32" s="31"/>
      <c r="L32" s="31"/>
      <c r="M32" s="31"/>
      <c r="N32" s="32"/>
    </row>
    <row r="33" spans="1:14" x14ac:dyDescent="0.25">
      <c r="A33" s="31"/>
      <c r="B33" s="40"/>
      <c r="C33" s="33"/>
      <c r="D33" s="32"/>
      <c r="E33" s="32"/>
      <c r="F33" s="32"/>
      <c r="G33" s="41"/>
      <c r="H33" s="41"/>
      <c r="I33" s="31" t="str">
        <f>IF(AND(ISNUMBER(G33),ISNUMBER(H33)),IF(ROUND(G33-H33,2)=0,"Yes","Check"),"")</f>
        <v/>
      </c>
      <c r="J33" s="31"/>
      <c r="K33" s="31"/>
      <c r="L33" s="31"/>
      <c r="M33" s="31"/>
      <c r="N33" s="32"/>
    </row>
    <row r="34" spans="1:14" x14ac:dyDescent="0.25">
      <c r="A34" s="31"/>
      <c r="B34" s="40"/>
      <c r="C34" s="33"/>
      <c r="D34" s="32"/>
      <c r="E34" s="32"/>
      <c r="F34" s="32"/>
      <c r="G34" s="41"/>
      <c r="H34" s="41"/>
      <c r="I34" s="31" t="str">
        <f>IF(AND(ISNUMBER(G34),ISNUMBER(H34)),IF(ROUND(G34-H34,2)=0,"Yes","Check"),"")</f>
        <v/>
      </c>
      <c r="J34" s="31"/>
      <c r="K34" s="31"/>
      <c r="L34" s="31"/>
      <c r="M34" s="31"/>
      <c r="N34" s="32"/>
    </row>
    <row r="35" spans="1:14" x14ac:dyDescent="0.25">
      <c r="A35" s="31"/>
      <c r="B35" s="40"/>
      <c r="C35" s="33"/>
      <c r="D35" s="32"/>
      <c r="E35" s="32"/>
      <c r="F35" s="32"/>
      <c r="G35" s="41"/>
      <c r="H35" s="41"/>
      <c r="I35" s="31" t="str">
        <f>IF(AND(ISNUMBER(G35),ISNUMBER(H35)),IF(ROUND(G35-H35,2)=0,"Yes","Check"),"")</f>
        <v/>
      </c>
      <c r="J35" s="31"/>
      <c r="K35" s="31"/>
      <c r="L35" s="31"/>
      <c r="M35" s="31"/>
      <c r="N35" s="32"/>
    </row>
    <row r="36" spans="1:14" x14ac:dyDescent="0.25">
      <c r="A36" s="31"/>
      <c r="B36" s="40"/>
      <c r="C36" s="33"/>
      <c r="D36" s="32"/>
      <c r="E36" s="32"/>
      <c r="F36" s="32"/>
      <c r="G36" s="41"/>
      <c r="H36" s="41"/>
      <c r="I36" s="31" t="str">
        <f>IF(AND(ISNUMBER(G36),ISNUMBER(H36)),IF(ROUND(G36-H36,2)=0,"Yes","Check"),"")</f>
        <v/>
      </c>
      <c r="J36" s="31"/>
      <c r="K36" s="31"/>
      <c r="L36" s="31"/>
      <c r="M36" s="31"/>
      <c r="N36" s="32"/>
    </row>
    <row r="37" spans="1:14" x14ac:dyDescent="0.25">
      <c r="A37" s="31"/>
      <c r="B37" s="40"/>
      <c r="C37" s="33"/>
      <c r="D37" s="32"/>
      <c r="E37" s="32"/>
      <c r="F37" s="32"/>
      <c r="G37" s="41"/>
      <c r="H37" s="41"/>
      <c r="I37" s="31" t="str">
        <f>IF(AND(ISNUMBER(G37),ISNUMBER(H37)),IF(ROUND(G37-H37,2)=0,"Yes","Check"),"")</f>
        <v/>
      </c>
      <c r="J37" s="31"/>
      <c r="K37" s="31"/>
      <c r="L37" s="31"/>
      <c r="M37" s="31"/>
      <c r="N37" s="32"/>
    </row>
    <row r="38" spans="1:14" x14ac:dyDescent="0.25">
      <c r="A38" s="31"/>
      <c r="B38" s="40"/>
      <c r="C38" s="33"/>
      <c r="D38" s="32"/>
      <c r="E38" s="32"/>
      <c r="F38" s="32"/>
      <c r="G38" s="41"/>
      <c r="H38" s="41"/>
      <c r="I38" s="31" t="str">
        <f>IF(AND(ISNUMBER(G38),ISNUMBER(H38)),IF(ROUND(G38-H38,2)=0,"Yes","Check"),"")</f>
        <v/>
      </c>
      <c r="J38" s="31"/>
      <c r="K38" s="31"/>
      <c r="L38" s="31"/>
      <c r="M38" s="31"/>
      <c r="N38" s="32"/>
    </row>
    <row r="39" spans="1:14" x14ac:dyDescent="0.25">
      <c r="A39" s="31"/>
      <c r="B39" s="40"/>
      <c r="C39" s="33"/>
      <c r="D39" s="32"/>
      <c r="E39" s="32"/>
      <c r="F39" s="32"/>
      <c r="G39" s="41"/>
      <c r="H39" s="41"/>
      <c r="I39" s="31" t="str">
        <f>IF(AND(ISNUMBER(G39),ISNUMBER(H39)),IF(ROUND(G39-H39,2)=0,"Yes","Check"),"")</f>
        <v/>
      </c>
      <c r="J39" s="31"/>
      <c r="K39" s="31"/>
      <c r="L39" s="31"/>
      <c r="M39" s="31"/>
      <c r="N39" s="32"/>
    </row>
    <row r="40" spans="1:14" x14ac:dyDescent="0.25">
      <c r="A40" s="31"/>
      <c r="B40" s="40"/>
      <c r="C40" s="33"/>
      <c r="D40" s="32"/>
      <c r="E40" s="32"/>
      <c r="F40" s="32"/>
      <c r="G40" s="41"/>
      <c r="H40" s="41"/>
      <c r="I40" s="31" t="str">
        <f>IF(AND(ISNUMBER(G40),ISNUMBER(H40)),IF(ROUND(G40-H40,2)=0,"Yes","Check"),"")</f>
        <v/>
      </c>
      <c r="J40" s="31"/>
      <c r="K40" s="31"/>
      <c r="L40" s="31"/>
      <c r="M40" s="31"/>
      <c r="N40" s="32"/>
    </row>
    <row r="41" spans="1:14" x14ac:dyDescent="0.25">
      <c r="A41" s="31"/>
      <c r="B41" s="40"/>
      <c r="C41" s="33"/>
      <c r="D41" s="32"/>
      <c r="E41" s="32"/>
      <c r="F41" s="32"/>
      <c r="G41" s="41"/>
      <c r="H41" s="41"/>
      <c r="I41" s="31" t="str">
        <f>IF(AND(ISNUMBER(G41),ISNUMBER(H41)),IF(ROUND(G41-H41,2)=0,"Yes","Check"),"")</f>
        <v/>
      </c>
      <c r="J41" s="31"/>
      <c r="K41" s="31"/>
      <c r="L41" s="31"/>
      <c r="M41" s="31"/>
      <c r="N41" s="32"/>
    </row>
    <row r="42" spans="1:14" x14ac:dyDescent="0.25">
      <c r="A42" s="31"/>
      <c r="B42" s="40"/>
      <c r="C42" s="33"/>
      <c r="D42" s="32"/>
      <c r="E42" s="32"/>
      <c r="F42" s="32"/>
      <c r="G42" s="41"/>
      <c r="H42" s="41"/>
      <c r="I42" s="31" t="str">
        <f>IF(AND(ISNUMBER(G42),ISNUMBER(H42)),IF(ROUND(G42-H42,2)=0,"Yes","Check"),"")</f>
        <v/>
      </c>
      <c r="J42" s="31"/>
      <c r="K42" s="31"/>
      <c r="L42" s="31"/>
      <c r="M42" s="31"/>
      <c r="N42" s="32"/>
    </row>
    <row r="43" spans="1:14" x14ac:dyDescent="0.25">
      <c r="A43" s="31"/>
      <c r="B43" s="40"/>
      <c r="C43" s="33"/>
      <c r="D43" s="32"/>
      <c r="E43" s="32"/>
      <c r="F43" s="32"/>
      <c r="G43" s="41"/>
      <c r="H43" s="41"/>
      <c r="I43" s="31" t="str">
        <f>IF(AND(ISNUMBER(G43),ISNUMBER(H43)),IF(ROUND(G43-H43,2)=0,"Yes","Check"),"")</f>
        <v/>
      </c>
      <c r="J43" s="31"/>
      <c r="K43" s="31"/>
      <c r="L43" s="31"/>
      <c r="M43" s="31"/>
      <c r="N43" s="32"/>
    </row>
    <row r="44" spans="1:14" x14ac:dyDescent="0.25">
      <c r="A44" s="31"/>
      <c r="B44" s="40"/>
      <c r="C44" s="33"/>
      <c r="D44" s="32"/>
      <c r="E44" s="32"/>
      <c r="F44" s="32"/>
      <c r="G44" s="41"/>
      <c r="H44" s="41"/>
      <c r="I44" s="31" t="str">
        <f>IF(AND(ISNUMBER(G44),ISNUMBER(H44)),IF(ROUND(G44-H44,2)=0,"Yes","Check"),"")</f>
        <v/>
      </c>
      <c r="J44" s="31"/>
      <c r="K44" s="31"/>
      <c r="L44" s="31"/>
      <c r="M44" s="31"/>
      <c r="N44" s="32"/>
    </row>
    <row r="45" spans="1:14" x14ac:dyDescent="0.25">
      <c r="A45" s="31"/>
      <c r="B45" s="40"/>
      <c r="C45" s="33"/>
      <c r="D45" s="32"/>
      <c r="E45" s="32"/>
      <c r="F45" s="32"/>
      <c r="G45" s="41"/>
      <c r="H45" s="41"/>
      <c r="I45" s="31" t="str">
        <f>IF(AND(ISNUMBER(G45),ISNUMBER(H45)),IF(ROUND(G45-H45,2)=0,"Yes","Check"),"")</f>
        <v/>
      </c>
      <c r="J45" s="31"/>
      <c r="K45" s="31"/>
      <c r="L45" s="31"/>
      <c r="M45" s="31"/>
      <c r="N45" s="32"/>
    </row>
    <row r="46" spans="1:14" x14ac:dyDescent="0.25">
      <c r="A46" s="31"/>
      <c r="B46" s="40"/>
      <c r="C46" s="33"/>
      <c r="D46" s="32"/>
      <c r="E46" s="32"/>
      <c r="F46" s="32"/>
      <c r="G46" s="41"/>
      <c r="H46" s="41"/>
      <c r="I46" s="31" t="str">
        <f>IF(AND(ISNUMBER(G46),ISNUMBER(H46)),IF(ROUND(G46-H46,2)=0,"Yes","Check"),"")</f>
        <v/>
      </c>
      <c r="J46" s="31"/>
      <c r="K46" s="31"/>
      <c r="L46" s="31"/>
      <c r="M46" s="31"/>
      <c r="N46" s="32"/>
    </row>
    <row r="47" spans="1:14" x14ac:dyDescent="0.25">
      <c r="A47" s="31"/>
      <c r="B47" s="40"/>
      <c r="C47" s="33"/>
      <c r="D47" s="32"/>
      <c r="E47" s="32"/>
      <c r="F47" s="32"/>
      <c r="G47" s="41"/>
      <c r="H47" s="41"/>
      <c r="I47" s="31" t="str">
        <f>IF(AND(ISNUMBER(G47),ISNUMBER(H47)),IF(ROUND(G47-H47,2)=0,"Yes","Check"),"")</f>
        <v/>
      </c>
      <c r="J47" s="31"/>
      <c r="K47" s="31"/>
      <c r="L47" s="31"/>
      <c r="M47" s="31"/>
      <c r="N47" s="32"/>
    </row>
    <row r="48" spans="1:14" x14ac:dyDescent="0.25">
      <c r="A48" s="31"/>
      <c r="B48" s="40"/>
      <c r="C48" s="33"/>
      <c r="D48" s="32"/>
      <c r="E48" s="32"/>
      <c r="F48" s="32"/>
      <c r="G48" s="41"/>
      <c r="H48" s="41"/>
      <c r="I48" s="31" t="str">
        <f>IF(AND(ISNUMBER(G48),ISNUMBER(H48)),IF(ROUND(G48-H48,2)=0,"Yes","Check"),"")</f>
        <v/>
      </c>
      <c r="J48" s="31"/>
      <c r="K48" s="31"/>
      <c r="L48" s="31"/>
      <c r="M48" s="31"/>
      <c r="N48" s="32"/>
    </row>
    <row r="49" spans="1:14" x14ac:dyDescent="0.25">
      <c r="A49" s="31"/>
      <c r="B49" s="40"/>
      <c r="C49" s="33"/>
      <c r="D49" s="32"/>
      <c r="E49" s="32"/>
      <c r="F49" s="32"/>
      <c r="G49" s="41"/>
      <c r="H49" s="41"/>
      <c r="I49" s="31" t="str">
        <f>IF(AND(ISNUMBER(G49),ISNUMBER(H49)),IF(ROUND(G49-H49,2)=0,"Yes","Check"),"")</f>
        <v/>
      </c>
      <c r="J49" s="31"/>
      <c r="K49" s="31"/>
      <c r="L49" s="31"/>
      <c r="M49" s="31"/>
      <c r="N49" s="32"/>
    </row>
    <row r="50" spans="1:14" x14ac:dyDescent="0.25">
      <c r="A50" s="31"/>
      <c r="B50" s="40"/>
      <c r="C50" s="33"/>
      <c r="D50" s="32"/>
      <c r="E50" s="32"/>
      <c r="F50" s="32"/>
      <c r="G50" s="41"/>
      <c r="H50" s="41"/>
      <c r="I50" s="31" t="str">
        <f>IF(AND(ISNUMBER(G50),ISNUMBER(H50)),IF(ROUND(G50-H50,2)=0,"Yes","Check"),"")</f>
        <v/>
      </c>
      <c r="J50" s="31"/>
      <c r="K50" s="31"/>
      <c r="L50" s="31"/>
      <c r="M50" s="31"/>
      <c r="N50" s="32"/>
    </row>
    <row r="51" spans="1:14" x14ac:dyDescent="0.25">
      <c r="A51" s="31"/>
      <c r="B51" s="40"/>
      <c r="C51" s="33"/>
      <c r="D51" s="32"/>
      <c r="E51" s="32"/>
      <c r="F51" s="32"/>
      <c r="G51" s="41"/>
      <c r="H51" s="41"/>
      <c r="I51" s="31" t="str">
        <f>IF(AND(ISNUMBER(G51),ISNUMBER(H51)),IF(ROUND(G51-H51,2)=0,"Yes","Check"),"")</f>
        <v/>
      </c>
      <c r="J51" s="31"/>
      <c r="K51" s="31"/>
      <c r="L51" s="31"/>
      <c r="M51" s="31"/>
      <c r="N51" s="32"/>
    </row>
    <row r="52" spans="1:14" x14ac:dyDescent="0.25">
      <c r="A52" s="31"/>
      <c r="B52" s="40"/>
      <c r="C52" s="33"/>
      <c r="D52" s="32"/>
      <c r="E52" s="32"/>
      <c r="F52" s="32"/>
      <c r="G52" s="41"/>
      <c r="H52" s="41"/>
      <c r="I52" s="31" t="str">
        <f>IF(AND(ISNUMBER(G52),ISNUMBER(H52)),IF(ROUND(G52-H52,2)=0,"Yes","Check"),"")</f>
        <v/>
      </c>
      <c r="J52" s="31"/>
      <c r="K52" s="31"/>
      <c r="L52" s="31"/>
      <c r="M52" s="31"/>
      <c r="N52" s="32"/>
    </row>
    <row r="53" spans="1:14" x14ac:dyDescent="0.25">
      <c r="A53" s="31"/>
      <c r="B53" s="40"/>
      <c r="C53" s="33"/>
      <c r="D53" s="32"/>
      <c r="E53" s="32"/>
      <c r="F53" s="32"/>
      <c r="G53" s="41"/>
      <c r="H53" s="41"/>
      <c r="I53" s="31" t="str">
        <f>IF(AND(ISNUMBER(G53),ISNUMBER(H53)),IF(ROUND(G53-H53,2)=0,"Yes","Check"),"")</f>
        <v/>
      </c>
      <c r="J53" s="31"/>
      <c r="K53" s="31"/>
      <c r="L53" s="31"/>
      <c r="M53" s="31"/>
      <c r="N53" s="32"/>
    </row>
    <row r="54" spans="1:14" x14ac:dyDescent="0.25">
      <c r="A54" s="31"/>
      <c r="B54" s="40"/>
      <c r="C54" s="33"/>
      <c r="D54" s="32"/>
      <c r="E54" s="32"/>
      <c r="F54" s="32"/>
      <c r="G54" s="41"/>
      <c r="H54" s="41"/>
      <c r="I54" s="31" t="str">
        <f>IF(AND(ISNUMBER(G54),ISNUMBER(H54)),IF(ROUND(G54-H54,2)=0,"Yes","Check"),"")</f>
        <v/>
      </c>
      <c r="J54" s="31"/>
      <c r="K54" s="31"/>
      <c r="L54" s="31"/>
      <c r="M54" s="31"/>
      <c r="N54" s="32"/>
    </row>
    <row r="55" spans="1:14" x14ac:dyDescent="0.25">
      <c r="A55" s="31"/>
      <c r="B55" s="40"/>
      <c r="C55" s="33"/>
      <c r="D55" s="32"/>
      <c r="E55" s="32"/>
      <c r="F55" s="32"/>
      <c r="G55" s="41"/>
      <c r="H55" s="41"/>
      <c r="I55" s="31" t="str">
        <f>IF(AND(ISNUMBER(G55),ISNUMBER(H55)),IF(ROUND(G55-H55,2)=0,"Yes","Check"),"")</f>
        <v/>
      </c>
      <c r="J55" s="31"/>
      <c r="K55" s="31"/>
      <c r="L55" s="31"/>
      <c r="M55" s="31"/>
      <c r="N55" s="32"/>
    </row>
    <row r="56" spans="1:14" x14ac:dyDescent="0.25">
      <c r="A56" s="31"/>
      <c r="B56" s="40"/>
      <c r="C56" s="33"/>
      <c r="D56" s="32"/>
      <c r="E56" s="32"/>
      <c r="F56" s="32"/>
      <c r="G56" s="41"/>
      <c r="H56" s="41"/>
      <c r="I56" s="31" t="str">
        <f>IF(AND(ISNUMBER(G56),ISNUMBER(H56)),IF(ROUND(G56-H56,2)=0,"Yes","Check"),"")</f>
        <v/>
      </c>
      <c r="J56" s="31"/>
      <c r="K56" s="31"/>
      <c r="L56" s="31"/>
      <c r="M56" s="31"/>
      <c r="N56" s="32"/>
    </row>
    <row r="57" spans="1:14" x14ac:dyDescent="0.25">
      <c r="A57" s="31"/>
      <c r="B57" s="40"/>
      <c r="C57" s="33"/>
      <c r="D57" s="32"/>
      <c r="E57" s="32"/>
      <c r="F57" s="32"/>
      <c r="G57" s="41"/>
      <c r="H57" s="41"/>
      <c r="I57" s="31" t="str">
        <f>IF(AND(ISNUMBER(G57),ISNUMBER(H57)),IF(ROUND(G57-H57,2)=0,"Yes","Check"),"")</f>
        <v/>
      </c>
      <c r="J57" s="31"/>
      <c r="K57" s="31"/>
      <c r="L57" s="31"/>
      <c r="M57" s="31"/>
      <c r="N57" s="32"/>
    </row>
    <row r="58" spans="1:14" x14ac:dyDescent="0.25">
      <c r="A58" s="31"/>
      <c r="B58" s="40"/>
      <c r="C58" s="33"/>
      <c r="D58" s="32"/>
      <c r="E58" s="32"/>
      <c r="F58" s="32"/>
      <c r="G58" s="41"/>
      <c r="H58" s="41"/>
      <c r="I58" s="31" t="str">
        <f>IF(AND(ISNUMBER(G58),ISNUMBER(H58)),IF(ROUND(G58-H58,2)=0,"Yes","Check"),"")</f>
        <v/>
      </c>
      <c r="J58" s="31"/>
      <c r="K58" s="31"/>
      <c r="L58" s="31"/>
      <c r="M58" s="31"/>
      <c r="N58" s="32"/>
    </row>
    <row r="59" spans="1:14" x14ac:dyDescent="0.25">
      <c r="A59" s="31"/>
      <c r="B59" s="40"/>
      <c r="C59" s="33"/>
      <c r="D59" s="32"/>
      <c r="E59" s="32"/>
      <c r="F59" s="32"/>
      <c r="G59" s="41"/>
      <c r="H59" s="41"/>
      <c r="I59" s="31" t="str">
        <f>IF(AND(ISNUMBER(G59),ISNUMBER(H59)),IF(ROUND(G59-H59,2)=0,"Yes","Check"),"")</f>
        <v/>
      </c>
      <c r="J59" s="31"/>
      <c r="K59" s="31"/>
      <c r="L59" s="31"/>
      <c r="M59" s="31"/>
      <c r="N59" s="32"/>
    </row>
    <row r="60" spans="1:14" x14ac:dyDescent="0.25">
      <c r="A60" s="31"/>
      <c r="B60" s="40"/>
      <c r="C60" s="33"/>
      <c r="D60" s="32"/>
      <c r="E60" s="32"/>
      <c r="F60" s="32"/>
      <c r="G60" s="41"/>
      <c r="H60" s="41"/>
      <c r="I60" s="31" t="str">
        <f>IF(AND(ISNUMBER(G60),ISNUMBER(H60)),IF(ROUND(G60-H60,2)=0,"Yes","Check"),"")</f>
        <v/>
      </c>
      <c r="J60" s="31"/>
      <c r="K60" s="31"/>
      <c r="L60" s="31"/>
      <c r="M60" s="31"/>
      <c r="N60" s="32"/>
    </row>
    <row r="61" spans="1:14" x14ac:dyDescent="0.25">
      <c r="A61" s="31"/>
      <c r="B61" s="40"/>
      <c r="C61" s="33"/>
      <c r="D61" s="32"/>
      <c r="E61" s="32"/>
      <c r="F61" s="32"/>
      <c r="G61" s="41"/>
      <c r="H61" s="41"/>
      <c r="I61" s="31" t="str">
        <f>IF(AND(ISNUMBER(G61),ISNUMBER(H61)),IF(ROUND(G61-H61,2)=0,"Yes","Check"),"")</f>
        <v/>
      </c>
      <c r="J61" s="31"/>
      <c r="K61" s="31"/>
      <c r="L61" s="31"/>
      <c r="M61" s="31"/>
      <c r="N61" s="32"/>
    </row>
    <row r="62" spans="1:14" x14ac:dyDescent="0.25">
      <c r="A62" s="31"/>
      <c r="B62" s="40"/>
      <c r="C62" s="33"/>
      <c r="D62" s="32"/>
      <c r="E62" s="32"/>
      <c r="F62" s="32"/>
      <c r="G62" s="41"/>
      <c r="H62" s="41"/>
      <c r="I62" s="31" t="str">
        <f>IF(AND(ISNUMBER(G62),ISNUMBER(H62)),IF(ROUND(G62-H62,2)=0,"Yes","Check"),"")</f>
        <v/>
      </c>
      <c r="J62" s="31"/>
      <c r="K62" s="31"/>
      <c r="L62" s="31"/>
      <c r="M62" s="31"/>
      <c r="N62" s="32"/>
    </row>
    <row r="63" spans="1:14" x14ac:dyDescent="0.25">
      <c r="A63" s="31"/>
      <c r="B63" s="40"/>
      <c r="C63" s="33"/>
      <c r="D63" s="32"/>
      <c r="E63" s="32"/>
      <c r="F63" s="32"/>
      <c r="G63" s="41"/>
      <c r="H63" s="41"/>
      <c r="I63" s="31" t="str">
        <f>IF(AND(ISNUMBER(G63),ISNUMBER(H63)),IF(ROUND(G63-H63,2)=0,"Yes","Check"),"")</f>
        <v/>
      </c>
      <c r="J63" s="31"/>
      <c r="K63" s="31"/>
      <c r="L63" s="31"/>
      <c r="M63" s="31"/>
      <c r="N63" s="32"/>
    </row>
    <row r="64" spans="1:14" x14ac:dyDescent="0.25">
      <c r="A64" s="31"/>
      <c r="B64" s="40"/>
      <c r="C64" s="33"/>
      <c r="D64" s="32"/>
      <c r="E64" s="32"/>
      <c r="F64" s="32"/>
      <c r="G64" s="41"/>
      <c r="H64" s="41"/>
      <c r="I64" s="31" t="str">
        <f>IF(AND(ISNUMBER(G64),ISNUMBER(H64)),IF(ROUND(G64-H64,2)=0,"Yes","Check"),"")</f>
        <v/>
      </c>
      <c r="J64" s="31"/>
      <c r="K64" s="31"/>
      <c r="L64" s="31"/>
      <c r="M64" s="31"/>
      <c r="N64" s="32"/>
    </row>
    <row r="65" spans="1:14" x14ac:dyDescent="0.25">
      <c r="A65" s="31"/>
      <c r="B65" s="40"/>
      <c r="C65" s="33"/>
      <c r="D65" s="32"/>
      <c r="E65" s="32"/>
      <c r="F65" s="32"/>
      <c r="G65" s="41"/>
      <c r="H65" s="41"/>
      <c r="I65" s="31" t="str">
        <f>IF(AND(ISNUMBER(G65),ISNUMBER(H65)),IF(ROUND(G65-H65,2)=0,"Yes","Check"),"")</f>
        <v/>
      </c>
      <c r="J65" s="31"/>
      <c r="K65" s="31"/>
      <c r="L65" s="31"/>
      <c r="M65" s="31"/>
      <c r="N65" s="32"/>
    </row>
    <row r="66" spans="1:14" x14ac:dyDescent="0.25">
      <c r="A66" s="31"/>
      <c r="B66" s="40"/>
      <c r="C66" s="33"/>
      <c r="D66" s="32"/>
      <c r="E66" s="32"/>
      <c r="F66" s="32"/>
      <c r="G66" s="41"/>
      <c r="H66" s="41"/>
      <c r="I66" s="31" t="str">
        <f>IF(AND(ISNUMBER(G66),ISNUMBER(H66)),IF(ROUND(G66-H66,2)=0,"Yes","Check"),"")</f>
        <v/>
      </c>
      <c r="J66" s="31"/>
      <c r="K66" s="31"/>
      <c r="L66" s="31"/>
      <c r="M66" s="31"/>
      <c r="N66" s="32"/>
    </row>
    <row r="67" spans="1:14" x14ac:dyDescent="0.25">
      <c r="A67" s="31"/>
      <c r="B67" s="40"/>
      <c r="C67" s="33"/>
      <c r="D67" s="32"/>
      <c r="E67" s="32"/>
      <c r="F67" s="32"/>
      <c r="G67" s="41"/>
      <c r="H67" s="41"/>
      <c r="I67" s="31" t="str">
        <f>IF(AND(ISNUMBER(G67),ISNUMBER(H67)),IF(ROUND(G67-H67,2)=0,"Yes","Check"),"")</f>
        <v/>
      </c>
      <c r="J67" s="31"/>
      <c r="K67" s="31"/>
      <c r="L67" s="31"/>
      <c r="M67" s="31"/>
      <c r="N67" s="32"/>
    </row>
    <row r="68" spans="1:14" x14ac:dyDescent="0.25">
      <c r="A68" s="31"/>
      <c r="B68" s="40"/>
      <c r="C68" s="33"/>
      <c r="D68" s="32"/>
      <c r="E68" s="32"/>
      <c r="F68" s="32"/>
      <c r="G68" s="41"/>
      <c r="H68" s="41"/>
      <c r="I68" s="31" t="str">
        <f>IF(AND(ISNUMBER(G68),ISNUMBER(H68)),IF(ROUND(G68-H68,2)=0,"Yes","Check"),"")</f>
        <v/>
      </c>
      <c r="J68" s="31"/>
      <c r="K68" s="31"/>
      <c r="L68" s="31"/>
      <c r="M68" s="31"/>
      <c r="N68" s="32"/>
    </row>
    <row r="69" spans="1:14" x14ac:dyDescent="0.25">
      <c r="A69" s="31"/>
      <c r="B69" s="40"/>
      <c r="C69" s="33"/>
      <c r="D69" s="32"/>
      <c r="E69" s="32"/>
      <c r="F69" s="32"/>
      <c r="G69" s="41"/>
      <c r="H69" s="41"/>
      <c r="I69" s="31" t="str">
        <f>IF(AND(ISNUMBER(G69),ISNUMBER(H69)),IF(ROUND(G69-H69,2)=0,"Yes","Check"),"")</f>
        <v/>
      </c>
      <c r="J69" s="31"/>
      <c r="K69" s="31"/>
      <c r="L69" s="31"/>
      <c r="M69" s="31"/>
      <c r="N69" s="32"/>
    </row>
    <row r="70" spans="1:14" x14ac:dyDescent="0.25">
      <c r="A70" s="31"/>
      <c r="B70" s="40"/>
      <c r="C70" s="33"/>
      <c r="D70" s="32"/>
      <c r="E70" s="32"/>
      <c r="F70" s="32"/>
      <c r="G70" s="41"/>
      <c r="H70" s="41"/>
      <c r="I70" s="31" t="str">
        <f>IF(AND(ISNUMBER(G70),ISNUMBER(H70)),IF(ROUND(G70-H70,2)=0,"Yes","Check"),"")</f>
        <v/>
      </c>
      <c r="J70" s="31"/>
      <c r="K70" s="31"/>
      <c r="L70" s="31"/>
      <c r="M70" s="31"/>
      <c r="N70" s="32"/>
    </row>
  </sheetData>
  <autoFilter ref="A4:N70"/>
  <mergeCells count="2">
    <mergeCell ref="A1:N1"/>
    <mergeCell ref="A2:N2"/>
  </mergeCells>
  <conditionalFormatting sqref="M5:M70">
    <cfRule type="containsText" dxfId="16" priority="1">
      <formula>NOT(ISERROR(SEARCH("Pass",M5)))</formula>
    </cfRule>
    <cfRule type="containsText" dxfId="17" priority="2">
      <formula>NOT(ISERROR(SEARCH("Fail",M5)))</formula>
    </cfRule>
  </conditionalFormatting>
  <conditionalFormatting sqref="I5:I70">
    <cfRule type="containsText" dxfId="18" priority="3">
      <formula>NOT(ISERROR(SEARCH("Check",I5)))</formula>
    </cfRule>
  </conditionalFormatting>
  <dataValidations count="4">
    <dataValidation type="date" operator="greaterThan" allowBlank="1" showErrorMessage="1" errorTitle="Date" error="Enter a date, for example 6/11/2026." sqref="B5:B70">
      <formula1>36526</formula1>
    </dataValidation>
    <dataValidation type="decimal" operator="greaterThanOrEqual" allowBlank="1" showErrorMessage="1" errorTitle="Total" error="Enter an amount, for example 86.40." sqref="G5:H70">
      <formula1>0</formula1>
    </dataValidation>
    <dataValidation type="list" allowBlank="1" sqref="J5:L70">
      <formula1>"Yes,No,Not checked"</formula1>
    </dataValidation>
    <dataValidation type="list" allowBlank="1" showErrorMessage="1" errorTitle="Result" error="Pick Pass, Fail or Retest." sqref="M5:M70">
      <formula1>"Pass,Fail,Retest"</formula1>
    </dataValidation>
  </dataValidations>
  <pageMargins left="0.4" right="0.4" top="0.5" bottom="0.6" header="0.3" footer="0.3"/>
  <pageSetup paperSize="9" orientation="landscape" fitToWidth="1" fitToHeight="0"/>
  <headerFooter>
    <oddFooter>&amp;L&amp;8JIN Design · Free template: jin-design.com/resources/templates/online-store-launch-checklist/&amp;R&amp;8Page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70"/>
  <sheetViews>
    <sheetView workbookViewId="0" showGridLines="0">
      <pane xSplit="3" ySplit="4" topLeftCell="D5" activePane="bottomRight" state="frozen"/>
      <selection pane="bottomRight"/>
    </sheetView>
  </sheetViews>
  <sheetFormatPr defaultRowHeight="15" outlineLevelRow="0" outlineLevelCol="0" x14ac:dyDescent="55"/>
  <cols>
    <col min="1" max="1" width="5" customWidth="1"/>
    <col min="2" max="2" width="13" customWidth="1"/>
    <col min="3" max="3" width="32" customWidth="1"/>
    <col min="4" max="4" width="50" customWidth="1"/>
    <col min="5" max="5" width="14" customWidth="1"/>
    <col min="6" max="6" width="40" customWidth="1"/>
    <col min="7" max="7" width="12" customWidth="1"/>
    <col min="8" max="8" width="10" customWidth="1"/>
    <col min="9" max="9" width="12" customWidth="1"/>
    <col min="10" max="10" width="13" customWidth="1"/>
    <col min="11" max="11" width="34" customWidth="1"/>
  </cols>
  <sheetData>
    <row r="1" ht="32" customHeight="1" spans="1:11" x14ac:dyDescent="0.25">
      <c r="A1" s="1" t="s">
        <v>251</v>
      </c>
      <c r="B1" s="1"/>
      <c r="C1" s="1"/>
      <c r="D1" s="1"/>
      <c r="E1" s="1"/>
      <c r="F1" s="1"/>
      <c r="G1" s="1"/>
      <c r="H1" s="1"/>
      <c r="I1" s="1"/>
      <c r="J1" s="1"/>
      <c r="K1" s="1"/>
    </row>
    <row r="2" ht="30" customHeight="1" spans="1:11" x14ac:dyDescent="0.25">
      <c r="A2" s="2" t="s">
        <v>252</v>
      </c>
      <c r="B2" s="2"/>
      <c r="C2" s="2"/>
      <c r="D2" s="2"/>
      <c r="E2" s="2"/>
      <c r="F2" s="2"/>
      <c r="G2" s="2"/>
      <c r="H2" s="2"/>
      <c r="I2" s="2"/>
      <c r="J2" s="2"/>
      <c r="K2" s="2"/>
    </row>
    <row r="4" ht="30" customHeight="1" spans="1:11" x14ac:dyDescent="0.25">
      <c r="A4" s="20" t="s">
        <v>58</v>
      </c>
      <c r="B4" s="20" t="s">
        <v>59</v>
      </c>
      <c r="C4" s="20" t="s">
        <v>60</v>
      </c>
      <c r="D4" s="20" t="s">
        <v>61</v>
      </c>
      <c r="E4" s="20" t="s">
        <v>13</v>
      </c>
      <c r="F4" s="20" t="s">
        <v>62</v>
      </c>
      <c r="G4" s="20" t="s">
        <v>63</v>
      </c>
      <c r="H4" s="20" t="s">
        <v>64</v>
      </c>
      <c r="I4" s="20" t="s">
        <v>65</v>
      </c>
      <c r="J4" s="20" t="s">
        <v>66</v>
      </c>
      <c r="K4" s="20" t="s">
        <v>67</v>
      </c>
    </row>
    <row r="5" spans="1:11" x14ac:dyDescent="0.25">
      <c r="A5" s="21">
        <v>1</v>
      </c>
      <c r="B5" s="22" t="s">
        <v>253</v>
      </c>
      <c r="C5" s="23" t="s">
        <v>254</v>
      </c>
      <c r="D5" s="22" t="s">
        <v>255</v>
      </c>
      <c r="E5" s="22" t="s">
        <v>71</v>
      </c>
      <c r="F5" s="22" t="s">
        <v>72</v>
      </c>
      <c r="G5" s="22" t="s">
        <v>80</v>
      </c>
      <c r="H5" s="24">
        <v>-14</v>
      </c>
      <c r="I5" s="25">
        <f>IF(AND(ISNUMBER(H5),ISNUMBER('Start here'!$B$15)),'Start here'!$B$15+H5,"")</f>
        <v>46328</v>
      </c>
      <c r="J5" s="22" t="s">
        <v>29</v>
      </c>
      <c r="K5" s="22" t="s">
        <v>72</v>
      </c>
    </row>
    <row r="6" spans="1:11" x14ac:dyDescent="0.25">
      <c r="A6" s="26">
        <v>2</v>
      </c>
      <c r="B6" s="27" t="s">
        <v>253</v>
      </c>
      <c r="C6" s="28" t="s">
        <v>256</v>
      </c>
      <c r="D6" s="27" t="s">
        <v>257</v>
      </c>
      <c r="E6" s="27" t="s">
        <v>71</v>
      </c>
      <c r="F6" s="27" t="s">
        <v>258</v>
      </c>
      <c r="G6" s="27" t="s">
        <v>80</v>
      </c>
      <c r="H6" s="29">
        <v>-10</v>
      </c>
      <c r="I6" s="30">
        <f>IF(AND(ISNUMBER(H6),ISNUMBER('Start here'!$B$15)),'Start here'!$B$15+H6,"")</f>
        <v>46332</v>
      </c>
      <c r="J6" s="27" t="s">
        <v>29</v>
      </c>
      <c r="K6" s="27" t="s">
        <v>72</v>
      </c>
    </row>
    <row r="7" spans="1:11" x14ac:dyDescent="0.25">
      <c r="A7" s="21">
        <v>3</v>
      </c>
      <c r="B7" s="22" t="s">
        <v>253</v>
      </c>
      <c r="C7" s="23" t="s">
        <v>259</v>
      </c>
      <c r="D7" s="22" t="s">
        <v>260</v>
      </c>
      <c r="E7" s="22" t="s">
        <v>71</v>
      </c>
      <c r="F7" s="22" t="s">
        <v>72</v>
      </c>
      <c r="G7" s="22" t="s">
        <v>80</v>
      </c>
      <c r="H7" s="24">
        <v>-10</v>
      </c>
      <c r="I7" s="25">
        <f>IF(AND(ISNUMBER(H7),ISNUMBER('Start here'!$B$15)),'Start here'!$B$15+H7,"")</f>
        <v>46332</v>
      </c>
      <c r="J7" s="22" t="s">
        <v>29</v>
      </c>
      <c r="K7" s="22" t="s">
        <v>261</v>
      </c>
    </row>
    <row r="8" spans="1:11" x14ac:dyDescent="0.25">
      <c r="A8" s="26">
        <v>4</v>
      </c>
      <c r="B8" s="27" t="s">
        <v>253</v>
      </c>
      <c r="C8" s="28" t="s">
        <v>262</v>
      </c>
      <c r="D8" s="27" t="s">
        <v>263</v>
      </c>
      <c r="E8" s="27" t="s">
        <v>71</v>
      </c>
      <c r="F8" s="27" t="s">
        <v>264</v>
      </c>
      <c r="G8" s="27" t="s">
        <v>80</v>
      </c>
      <c r="H8" s="29">
        <v>-8</v>
      </c>
      <c r="I8" s="30">
        <f>IF(AND(ISNUMBER(H8),ISNUMBER('Start here'!$B$15)),'Start here'!$B$15+H8,"")</f>
        <v>46334</v>
      </c>
      <c r="J8" s="27" t="s">
        <v>29</v>
      </c>
      <c r="K8" s="27" t="s">
        <v>265</v>
      </c>
    </row>
    <row r="9" spans="1:11" x14ac:dyDescent="0.25">
      <c r="A9" s="21">
        <v>5</v>
      </c>
      <c r="B9" s="22" t="s">
        <v>253</v>
      </c>
      <c r="C9" s="23" t="s">
        <v>266</v>
      </c>
      <c r="D9" s="22" t="s">
        <v>267</v>
      </c>
      <c r="E9" s="22" t="s">
        <v>71</v>
      </c>
      <c r="F9" s="22" t="s">
        <v>72</v>
      </c>
      <c r="G9" s="22" t="s">
        <v>80</v>
      </c>
      <c r="H9" s="24">
        <v>-8</v>
      </c>
      <c r="I9" s="25">
        <f>IF(AND(ISNUMBER(H9),ISNUMBER('Start here'!$B$15)),'Start here'!$B$15+H9,"")</f>
        <v>46334</v>
      </c>
      <c r="J9" s="22" t="s">
        <v>29</v>
      </c>
      <c r="K9" s="22" t="s">
        <v>72</v>
      </c>
    </row>
    <row r="10" spans="1:11" x14ac:dyDescent="0.25">
      <c r="A10" s="26">
        <v>6</v>
      </c>
      <c r="B10" s="27" t="s">
        <v>268</v>
      </c>
      <c r="C10" s="28" t="s">
        <v>269</v>
      </c>
      <c r="D10" s="27" t="s">
        <v>270</v>
      </c>
      <c r="E10" s="27" t="s">
        <v>71</v>
      </c>
      <c r="F10" s="27" t="s">
        <v>72</v>
      </c>
      <c r="G10" s="27" t="s">
        <v>83</v>
      </c>
      <c r="H10" s="29">
        <v>-7</v>
      </c>
      <c r="I10" s="30">
        <f>IF(AND(ISNUMBER(H10),ISNUMBER('Start here'!$B$15)),'Start here'!$B$15+H10,"")</f>
        <v>46335</v>
      </c>
      <c r="J10" s="27" t="s">
        <v>30</v>
      </c>
      <c r="K10" s="27" t="s">
        <v>72</v>
      </c>
    </row>
    <row r="11" spans="1:11" x14ac:dyDescent="0.25">
      <c r="A11" s="21">
        <v>7</v>
      </c>
      <c r="B11" s="22" t="s">
        <v>271</v>
      </c>
      <c r="C11" s="23" t="s">
        <v>272</v>
      </c>
      <c r="D11" s="22" t="s">
        <v>273</v>
      </c>
      <c r="E11" s="22" t="s">
        <v>71</v>
      </c>
      <c r="F11" s="22" t="s">
        <v>72</v>
      </c>
      <c r="G11" s="22" t="s">
        <v>80</v>
      </c>
      <c r="H11" s="24">
        <v>-7</v>
      </c>
      <c r="I11" s="25">
        <f>IF(AND(ISNUMBER(H11),ISNUMBER('Start here'!$B$15)),'Start here'!$B$15+H11,"")</f>
        <v>46335</v>
      </c>
      <c r="J11" s="22" t="s">
        <v>29</v>
      </c>
      <c r="K11" s="22" t="s">
        <v>72</v>
      </c>
    </row>
    <row r="12" spans="1:11" x14ac:dyDescent="0.25">
      <c r="A12" s="26">
        <v>8</v>
      </c>
      <c r="B12" s="27" t="s">
        <v>211</v>
      </c>
      <c r="C12" s="28" t="s">
        <v>274</v>
      </c>
      <c r="D12" s="27" t="s">
        <v>275</v>
      </c>
      <c r="E12" s="27" t="s">
        <v>71</v>
      </c>
      <c r="F12" s="27" t="s">
        <v>72</v>
      </c>
      <c r="G12" s="27" t="s">
        <v>73</v>
      </c>
      <c r="H12" s="29">
        <v>-7</v>
      </c>
      <c r="I12" s="30">
        <f>IF(AND(ISNUMBER(H12),ISNUMBER('Start here'!$B$15)),'Start here'!$B$15+H12,"")</f>
        <v>46335</v>
      </c>
      <c r="J12" s="27" t="s">
        <v>30</v>
      </c>
      <c r="K12" s="27" t="s">
        <v>72</v>
      </c>
    </row>
    <row r="13" spans="1:11" x14ac:dyDescent="0.25">
      <c r="A13" s="21">
        <v>9</v>
      </c>
      <c r="B13" s="22" t="s">
        <v>276</v>
      </c>
      <c r="C13" s="23" t="s">
        <v>277</v>
      </c>
      <c r="D13" s="22" t="s">
        <v>278</v>
      </c>
      <c r="E13" s="22" t="s">
        <v>71</v>
      </c>
      <c r="F13" s="22" t="s">
        <v>72</v>
      </c>
      <c r="G13" s="22" t="s">
        <v>83</v>
      </c>
      <c r="H13" s="24">
        <v>-5</v>
      </c>
      <c r="I13" s="25">
        <f>IF(AND(ISNUMBER(H13),ISNUMBER('Start here'!$B$15)),'Start here'!$B$15+H13,"")</f>
        <v>46337</v>
      </c>
      <c r="J13" s="22" t="s">
        <v>33</v>
      </c>
      <c r="K13" s="22" t="s">
        <v>279</v>
      </c>
    </row>
    <row r="14" spans="1:11" x14ac:dyDescent="0.25">
      <c r="A14" s="26">
        <v>10</v>
      </c>
      <c r="B14" s="27" t="s">
        <v>280</v>
      </c>
      <c r="C14" s="28" t="s">
        <v>281</v>
      </c>
      <c r="D14" s="27" t="s">
        <v>282</v>
      </c>
      <c r="E14" s="27" t="s">
        <v>71</v>
      </c>
      <c r="F14" s="27" t="s">
        <v>72</v>
      </c>
      <c r="G14" s="27" t="s">
        <v>83</v>
      </c>
      <c r="H14" s="29">
        <v>-5</v>
      </c>
      <c r="I14" s="30">
        <f>IF(AND(ISNUMBER(H14),ISNUMBER('Start here'!$B$15)),'Start here'!$B$15+H14,"")</f>
        <v>46337</v>
      </c>
      <c r="J14" s="27" t="s">
        <v>33</v>
      </c>
      <c r="K14" s="27" t="s">
        <v>283</v>
      </c>
    </row>
    <row r="15" spans="1:11" x14ac:dyDescent="0.25">
      <c r="A15" s="31"/>
      <c r="B15" s="32"/>
      <c r="C15" s="33"/>
      <c r="D15" s="32"/>
      <c r="E15" s="32"/>
      <c r="F15" s="32"/>
      <c r="G15" s="32"/>
      <c r="H15" s="34"/>
      <c r="I15" s="35" t="str">
        <f>IF(AND(ISNUMBER(H15),ISNUMBER('Start here'!$B$15)),'Start here'!$B$15+H15,"")</f>
        <v/>
      </c>
      <c r="J15" s="32"/>
      <c r="K15" s="32"/>
    </row>
    <row r="16" spans="1:11" x14ac:dyDescent="0.25">
      <c r="A16" s="31"/>
      <c r="B16" s="32"/>
      <c r="C16" s="33"/>
      <c r="D16" s="32"/>
      <c r="E16" s="32"/>
      <c r="F16" s="32"/>
      <c r="G16" s="32"/>
      <c r="H16" s="34"/>
      <c r="I16" s="35" t="str">
        <f>IF(AND(ISNUMBER(H16),ISNUMBER('Start here'!$B$15)),'Start here'!$B$15+H16,"")</f>
        <v/>
      </c>
      <c r="J16" s="32"/>
      <c r="K16" s="32"/>
    </row>
    <row r="17" spans="1:11" x14ac:dyDescent="0.25">
      <c r="A17" s="31"/>
      <c r="B17" s="32"/>
      <c r="C17" s="33"/>
      <c r="D17" s="32"/>
      <c r="E17" s="32"/>
      <c r="F17" s="32"/>
      <c r="G17" s="32"/>
      <c r="H17" s="34"/>
      <c r="I17" s="35" t="str">
        <f>IF(AND(ISNUMBER(H17),ISNUMBER('Start here'!$B$15)),'Start here'!$B$15+H17,"")</f>
        <v/>
      </c>
      <c r="J17" s="32"/>
      <c r="K17" s="32"/>
    </row>
    <row r="18" spans="1:11" x14ac:dyDescent="0.25">
      <c r="A18" s="31"/>
      <c r="B18" s="32"/>
      <c r="C18" s="33"/>
      <c r="D18" s="32"/>
      <c r="E18" s="32"/>
      <c r="F18" s="32"/>
      <c r="G18" s="32"/>
      <c r="H18" s="34"/>
      <c r="I18" s="35" t="str">
        <f>IF(AND(ISNUMBER(H18),ISNUMBER('Start here'!$B$15)),'Start here'!$B$15+H18,"")</f>
        <v/>
      </c>
      <c r="J18" s="32"/>
      <c r="K18" s="32"/>
    </row>
    <row r="19" spans="1:11" x14ac:dyDescent="0.25">
      <c r="A19" s="31"/>
      <c r="B19" s="32"/>
      <c r="C19" s="33"/>
      <c r="D19" s="32"/>
      <c r="E19" s="32"/>
      <c r="F19" s="32"/>
      <c r="G19" s="32"/>
      <c r="H19" s="34"/>
      <c r="I19" s="35" t="str">
        <f>IF(AND(ISNUMBER(H19),ISNUMBER('Start here'!$B$15)),'Start here'!$B$15+H19,"")</f>
        <v/>
      </c>
      <c r="J19" s="32"/>
      <c r="K19" s="32"/>
    </row>
    <row r="20" spans="1:11" x14ac:dyDescent="0.25">
      <c r="A20" s="31"/>
      <c r="B20" s="32"/>
      <c r="C20" s="33"/>
      <c r="D20" s="32"/>
      <c r="E20" s="32"/>
      <c r="F20" s="32"/>
      <c r="G20" s="32"/>
      <c r="H20" s="34"/>
      <c r="I20" s="35" t="str">
        <f>IF(AND(ISNUMBER(H20),ISNUMBER('Start here'!$B$15)),'Start here'!$B$15+H20,"")</f>
        <v/>
      </c>
      <c r="J20" s="32"/>
      <c r="K20" s="32"/>
    </row>
    <row r="21" spans="1:11" x14ac:dyDescent="0.25">
      <c r="A21" s="31"/>
      <c r="B21" s="32"/>
      <c r="C21" s="33"/>
      <c r="D21" s="32"/>
      <c r="E21" s="32"/>
      <c r="F21" s="32"/>
      <c r="G21" s="32"/>
      <c r="H21" s="34"/>
      <c r="I21" s="35" t="str">
        <f>IF(AND(ISNUMBER(H21),ISNUMBER('Start here'!$B$15)),'Start here'!$B$15+H21,"")</f>
        <v/>
      </c>
      <c r="J21" s="32"/>
      <c r="K21" s="32"/>
    </row>
    <row r="22" spans="1:11" x14ac:dyDescent="0.25">
      <c r="A22" s="31"/>
      <c r="B22" s="32"/>
      <c r="C22" s="33"/>
      <c r="D22" s="32"/>
      <c r="E22" s="32"/>
      <c r="F22" s="32"/>
      <c r="G22" s="32"/>
      <c r="H22" s="34"/>
      <c r="I22" s="35" t="str">
        <f>IF(AND(ISNUMBER(H22),ISNUMBER('Start here'!$B$15)),'Start here'!$B$15+H22,"")</f>
        <v/>
      </c>
      <c r="J22" s="32"/>
      <c r="K22" s="32"/>
    </row>
    <row r="23" spans="1:11" x14ac:dyDescent="0.25">
      <c r="A23" s="31"/>
      <c r="B23" s="32"/>
      <c r="C23" s="33"/>
      <c r="D23" s="32"/>
      <c r="E23" s="32"/>
      <c r="F23" s="32"/>
      <c r="G23" s="32"/>
      <c r="H23" s="34"/>
      <c r="I23" s="35" t="str">
        <f>IF(AND(ISNUMBER(H23),ISNUMBER('Start here'!$B$15)),'Start here'!$B$15+H23,"")</f>
        <v/>
      </c>
      <c r="J23" s="32"/>
      <c r="K23" s="32"/>
    </row>
    <row r="24" spans="1:11" x14ac:dyDescent="0.25">
      <c r="A24" s="31"/>
      <c r="B24" s="32"/>
      <c r="C24" s="33"/>
      <c r="D24" s="32"/>
      <c r="E24" s="32"/>
      <c r="F24" s="32"/>
      <c r="G24" s="32"/>
      <c r="H24" s="34"/>
      <c r="I24" s="35" t="str">
        <f>IF(AND(ISNUMBER(H24),ISNUMBER('Start here'!$B$15)),'Start here'!$B$15+H24,"")</f>
        <v/>
      </c>
      <c r="J24" s="32"/>
      <c r="K24" s="32"/>
    </row>
    <row r="25" spans="1:11" x14ac:dyDescent="0.25">
      <c r="A25" s="31"/>
      <c r="B25" s="32"/>
      <c r="C25" s="33"/>
      <c r="D25" s="32"/>
      <c r="E25" s="32"/>
      <c r="F25" s="32"/>
      <c r="G25" s="32"/>
      <c r="H25" s="34"/>
      <c r="I25" s="35" t="str">
        <f>IF(AND(ISNUMBER(H25),ISNUMBER('Start here'!$B$15)),'Start here'!$B$15+H25,"")</f>
        <v/>
      </c>
      <c r="J25" s="32"/>
      <c r="K25" s="32"/>
    </row>
    <row r="26" spans="1:11" x14ac:dyDescent="0.25">
      <c r="A26" s="31"/>
      <c r="B26" s="32"/>
      <c r="C26" s="33"/>
      <c r="D26" s="32"/>
      <c r="E26" s="32"/>
      <c r="F26" s="32"/>
      <c r="G26" s="32"/>
      <c r="H26" s="34"/>
      <c r="I26" s="35" t="str">
        <f>IF(AND(ISNUMBER(H26),ISNUMBER('Start here'!$B$15)),'Start here'!$B$15+H26,"")</f>
        <v/>
      </c>
      <c r="J26" s="32"/>
      <c r="K26" s="32"/>
    </row>
    <row r="27" spans="1:11" x14ac:dyDescent="0.25">
      <c r="A27" s="31"/>
      <c r="B27" s="32"/>
      <c r="C27" s="33"/>
      <c r="D27" s="32"/>
      <c r="E27" s="32"/>
      <c r="F27" s="32"/>
      <c r="G27" s="32"/>
      <c r="H27" s="34"/>
      <c r="I27" s="35" t="str">
        <f>IF(AND(ISNUMBER(H27),ISNUMBER('Start here'!$B$15)),'Start here'!$B$15+H27,"")</f>
        <v/>
      </c>
      <c r="J27" s="32"/>
      <c r="K27" s="32"/>
    </row>
    <row r="28" spans="1:11" x14ac:dyDescent="0.25">
      <c r="A28" s="31"/>
      <c r="B28" s="32"/>
      <c r="C28" s="33"/>
      <c r="D28" s="32"/>
      <c r="E28" s="32"/>
      <c r="F28" s="32"/>
      <c r="G28" s="32"/>
      <c r="H28" s="34"/>
      <c r="I28" s="35" t="str">
        <f>IF(AND(ISNUMBER(H28),ISNUMBER('Start here'!$B$15)),'Start here'!$B$15+H28,"")</f>
        <v/>
      </c>
      <c r="J28" s="32"/>
      <c r="K28" s="32"/>
    </row>
    <row r="29" spans="1:11" x14ac:dyDescent="0.25">
      <c r="A29" s="31"/>
      <c r="B29" s="32"/>
      <c r="C29" s="33"/>
      <c r="D29" s="32"/>
      <c r="E29" s="32"/>
      <c r="F29" s="32"/>
      <c r="G29" s="32"/>
      <c r="H29" s="34"/>
      <c r="I29" s="35" t="str">
        <f>IF(AND(ISNUMBER(H29),ISNUMBER('Start here'!$B$15)),'Start here'!$B$15+H29,"")</f>
        <v/>
      </c>
      <c r="J29" s="32"/>
      <c r="K29" s="32"/>
    </row>
    <row r="30" spans="1:11" x14ac:dyDescent="0.25">
      <c r="A30" s="31"/>
      <c r="B30" s="32"/>
      <c r="C30" s="33"/>
      <c r="D30" s="32"/>
      <c r="E30" s="32"/>
      <c r="F30" s="32"/>
      <c r="G30" s="32"/>
      <c r="H30" s="34"/>
      <c r="I30" s="35" t="str">
        <f>IF(AND(ISNUMBER(H30),ISNUMBER('Start here'!$B$15)),'Start here'!$B$15+H30,"")</f>
        <v/>
      </c>
      <c r="J30" s="32"/>
      <c r="K30" s="32"/>
    </row>
    <row r="31" spans="1:11" x14ac:dyDescent="0.25">
      <c r="A31" s="31"/>
      <c r="B31" s="32"/>
      <c r="C31" s="33"/>
      <c r="D31" s="32"/>
      <c r="E31" s="32"/>
      <c r="F31" s="32"/>
      <c r="G31" s="32"/>
      <c r="H31" s="34"/>
      <c r="I31" s="35" t="str">
        <f>IF(AND(ISNUMBER(H31),ISNUMBER('Start here'!$B$15)),'Start here'!$B$15+H31,"")</f>
        <v/>
      </c>
      <c r="J31" s="32"/>
      <c r="K31" s="32"/>
    </row>
    <row r="32" spans="1:11" x14ac:dyDescent="0.25">
      <c r="A32" s="31"/>
      <c r="B32" s="32"/>
      <c r="C32" s="33"/>
      <c r="D32" s="32"/>
      <c r="E32" s="32"/>
      <c r="F32" s="32"/>
      <c r="G32" s="32"/>
      <c r="H32" s="34"/>
      <c r="I32" s="35" t="str">
        <f>IF(AND(ISNUMBER(H32),ISNUMBER('Start here'!$B$15)),'Start here'!$B$15+H32,"")</f>
        <v/>
      </c>
      <c r="J32" s="32"/>
      <c r="K32" s="32"/>
    </row>
    <row r="33" spans="1:11" x14ac:dyDescent="0.25">
      <c r="A33" s="31"/>
      <c r="B33" s="32"/>
      <c r="C33" s="33"/>
      <c r="D33" s="32"/>
      <c r="E33" s="32"/>
      <c r="F33" s="32"/>
      <c r="G33" s="32"/>
      <c r="H33" s="34"/>
      <c r="I33" s="35" t="str">
        <f>IF(AND(ISNUMBER(H33),ISNUMBER('Start here'!$B$15)),'Start here'!$B$15+H33,"")</f>
        <v/>
      </c>
      <c r="J33" s="32"/>
      <c r="K33" s="32"/>
    </row>
    <row r="34" spans="1:11" x14ac:dyDescent="0.25">
      <c r="A34" s="31"/>
      <c r="B34" s="32"/>
      <c r="C34" s="33"/>
      <c r="D34" s="32"/>
      <c r="E34" s="32"/>
      <c r="F34" s="32"/>
      <c r="G34" s="32"/>
      <c r="H34" s="34"/>
      <c r="I34" s="35" t="str">
        <f>IF(AND(ISNUMBER(H34),ISNUMBER('Start here'!$B$15)),'Start here'!$B$15+H34,"")</f>
        <v/>
      </c>
      <c r="J34" s="32"/>
      <c r="K34" s="32"/>
    </row>
    <row r="35" spans="1:11" x14ac:dyDescent="0.25">
      <c r="A35" s="31"/>
      <c r="B35" s="32"/>
      <c r="C35" s="33"/>
      <c r="D35" s="32"/>
      <c r="E35" s="32"/>
      <c r="F35" s="32"/>
      <c r="G35" s="32"/>
      <c r="H35" s="34"/>
      <c r="I35" s="35" t="str">
        <f>IF(AND(ISNUMBER(H35),ISNUMBER('Start here'!$B$15)),'Start here'!$B$15+H35,"")</f>
        <v/>
      </c>
      <c r="J35" s="32"/>
      <c r="K35" s="32"/>
    </row>
    <row r="36" spans="1:11" x14ac:dyDescent="0.25">
      <c r="A36" s="31"/>
      <c r="B36" s="32"/>
      <c r="C36" s="33"/>
      <c r="D36" s="32"/>
      <c r="E36" s="32"/>
      <c r="F36" s="32"/>
      <c r="G36" s="32"/>
      <c r="H36" s="34"/>
      <c r="I36" s="35" t="str">
        <f>IF(AND(ISNUMBER(H36),ISNUMBER('Start here'!$B$15)),'Start here'!$B$15+H36,"")</f>
        <v/>
      </c>
      <c r="J36" s="32"/>
      <c r="K36" s="32"/>
    </row>
    <row r="37" spans="1:11" x14ac:dyDescent="0.25">
      <c r="A37" s="31"/>
      <c r="B37" s="32"/>
      <c r="C37" s="33"/>
      <c r="D37" s="32"/>
      <c r="E37" s="32"/>
      <c r="F37" s="32"/>
      <c r="G37" s="32"/>
      <c r="H37" s="34"/>
      <c r="I37" s="35" t="str">
        <f>IF(AND(ISNUMBER(H37),ISNUMBER('Start here'!$B$15)),'Start here'!$B$15+H37,"")</f>
        <v/>
      </c>
      <c r="J37" s="32"/>
      <c r="K37" s="32"/>
    </row>
    <row r="38" spans="1:11" x14ac:dyDescent="0.25">
      <c r="A38" s="31"/>
      <c r="B38" s="32"/>
      <c r="C38" s="33"/>
      <c r="D38" s="32"/>
      <c r="E38" s="32"/>
      <c r="F38" s="32"/>
      <c r="G38" s="32"/>
      <c r="H38" s="34"/>
      <c r="I38" s="35" t="str">
        <f>IF(AND(ISNUMBER(H38),ISNUMBER('Start here'!$B$15)),'Start here'!$B$15+H38,"")</f>
        <v/>
      </c>
      <c r="J38" s="32"/>
      <c r="K38" s="32"/>
    </row>
    <row r="39" spans="1:11" x14ac:dyDescent="0.25">
      <c r="A39" s="31"/>
      <c r="B39" s="32"/>
      <c r="C39" s="33"/>
      <c r="D39" s="32"/>
      <c r="E39" s="32"/>
      <c r="F39" s="32"/>
      <c r="G39" s="32"/>
      <c r="H39" s="34"/>
      <c r="I39" s="35" t="str">
        <f>IF(AND(ISNUMBER(H39),ISNUMBER('Start here'!$B$15)),'Start here'!$B$15+H39,"")</f>
        <v/>
      </c>
      <c r="J39" s="32"/>
      <c r="K39" s="32"/>
    </row>
    <row r="40" spans="1:11" x14ac:dyDescent="0.25">
      <c r="A40" s="31"/>
      <c r="B40" s="32"/>
      <c r="C40" s="33"/>
      <c r="D40" s="32"/>
      <c r="E40" s="32"/>
      <c r="F40" s="32"/>
      <c r="G40" s="32"/>
      <c r="H40" s="34"/>
      <c r="I40" s="35" t="str">
        <f>IF(AND(ISNUMBER(H40),ISNUMBER('Start here'!$B$15)),'Start here'!$B$15+H40,"")</f>
        <v/>
      </c>
      <c r="J40" s="32"/>
      <c r="K40" s="32"/>
    </row>
    <row r="41" spans="1:11" x14ac:dyDescent="0.25">
      <c r="A41" s="31"/>
      <c r="B41" s="32"/>
      <c r="C41" s="33"/>
      <c r="D41" s="32"/>
      <c r="E41" s="32"/>
      <c r="F41" s="32"/>
      <c r="G41" s="32"/>
      <c r="H41" s="34"/>
      <c r="I41" s="35" t="str">
        <f>IF(AND(ISNUMBER(H41),ISNUMBER('Start here'!$B$15)),'Start here'!$B$15+H41,"")</f>
        <v/>
      </c>
      <c r="J41" s="32"/>
      <c r="K41" s="32"/>
    </row>
    <row r="42" spans="1:11" x14ac:dyDescent="0.25">
      <c r="A42" s="31"/>
      <c r="B42" s="32"/>
      <c r="C42" s="33"/>
      <c r="D42" s="32"/>
      <c r="E42" s="32"/>
      <c r="F42" s="32"/>
      <c r="G42" s="32"/>
      <c r="H42" s="34"/>
      <c r="I42" s="35" t="str">
        <f>IF(AND(ISNUMBER(H42),ISNUMBER('Start here'!$B$15)),'Start here'!$B$15+H42,"")</f>
        <v/>
      </c>
      <c r="J42" s="32"/>
      <c r="K42" s="32"/>
    </row>
    <row r="43" spans="1:11" x14ac:dyDescent="0.25">
      <c r="A43" s="31"/>
      <c r="B43" s="32"/>
      <c r="C43" s="33"/>
      <c r="D43" s="32"/>
      <c r="E43" s="32"/>
      <c r="F43" s="32"/>
      <c r="G43" s="32"/>
      <c r="H43" s="34"/>
      <c r="I43" s="35" t="str">
        <f>IF(AND(ISNUMBER(H43),ISNUMBER('Start here'!$B$15)),'Start here'!$B$15+H43,"")</f>
        <v/>
      </c>
      <c r="J43" s="32"/>
      <c r="K43" s="32"/>
    </row>
    <row r="44" spans="1:11" x14ac:dyDescent="0.25">
      <c r="A44" s="31"/>
      <c r="B44" s="32"/>
      <c r="C44" s="33"/>
      <c r="D44" s="32"/>
      <c r="E44" s="32"/>
      <c r="F44" s="32"/>
      <c r="G44" s="32"/>
      <c r="H44" s="34"/>
      <c r="I44" s="35" t="str">
        <f>IF(AND(ISNUMBER(H44),ISNUMBER('Start here'!$B$15)),'Start here'!$B$15+H44,"")</f>
        <v/>
      </c>
      <c r="J44" s="32"/>
      <c r="K44" s="32"/>
    </row>
    <row r="45" spans="1:11" x14ac:dyDescent="0.25">
      <c r="A45" s="31"/>
      <c r="B45" s="32"/>
      <c r="C45" s="33"/>
      <c r="D45" s="32"/>
      <c r="E45" s="32"/>
      <c r="F45" s="32"/>
      <c r="G45" s="32"/>
      <c r="H45" s="34"/>
      <c r="I45" s="35" t="str">
        <f>IF(AND(ISNUMBER(H45),ISNUMBER('Start here'!$B$15)),'Start here'!$B$15+H45,"")</f>
        <v/>
      </c>
      <c r="J45" s="32"/>
      <c r="K45" s="32"/>
    </row>
    <row r="46" spans="1:11" x14ac:dyDescent="0.25">
      <c r="A46" s="31"/>
      <c r="B46" s="32"/>
      <c r="C46" s="33"/>
      <c r="D46" s="32"/>
      <c r="E46" s="32"/>
      <c r="F46" s="32"/>
      <c r="G46" s="32"/>
      <c r="H46" s="34"/>
      <c r="I46" s="35" t="str">
        <f>IF(AND(ISNUMBER(H46),ISNUMBER('Start here'!$B$15)),'Start here'!$B$15+H46,"")</f>
        <v/>
      </c>
      <c r="J46" s="32"/>
      <c r="K46" s="32"/>
    </row>
    <row r="47" spans="1:11" x14ac:dyDescent="0.25">
      <c r="A47" s="31"/>
      <c r="B47" s="32"/>
      <c r="C47" s="33"/>
      <c r="D47" s="32"/>
      <c r="E47" s="32"/>
      <c r="F47" s="32"/>
      <c r="G47" s="32"/>
      <c r="H47" s="34"/>
      <c r="I47" s="35" t="str">
        <f>IF(AND(ISNUMBER(H47),ISNUMBER('Start here'!$B$15)),'Start here'!$B$15+H47,"")</f>
        <v/>
      </c>
      <c r="J47" s="32"/>
      <c r="K47" s="32"/>
    </row>
    <row r="48" spans="1:11" x14ac:dyDescent="0.25">
      <c r="A48" s="31"/>
      <c r="B48" s="32"/>
      <c r="C48" s="33"/>
      <c r="D48" s="32"/>
      <c r="E48" s="32"/>
      <c r="F48" s="32"/>
      <c r="G48" s="32"/>
      <c r="H48" s="34"/>
      <c r="I48" s="35" t="str">
        <f>IF(AND(ISNUMBER(H48),ISNUMBER('Start here'!$B$15)),'Start here'!$B$15+H48,"")</f>
        <v/>
      </c>
      <c r="J48" s="32"/>
      <c r="K48" s="32"/>
    </row>
    <row r="49" spans="1:11" x14ac:dyDescent="0.25">
      <c r="A49" s="31"/>
      <c r="B49" s="32"/>
      <c r="C49" s="33"/>
      <c r="D49" s="32"/>
      <c r="E49" s="32"/>
      <c r="F49" s="32"/>
      <c r="G49" s="32"/>
      <c r="H49" s="34"/>
      <c r="I49" s="35" t="str">
        <f>IF(AND(ISNUMBER(H49),ISNUMBER('Start here'!$B$15)),'Start here'!$B$15+H49,"")</f>
        <v/>
      </c>
      <c r="J49" s="32"/>
      <c r="K49" s="32"/>
    </row>
    <row r="50" spans="1:11" x14ac:dyDescent="0.25">
      <c r="A50" s="31"/>
      <c r="B50" s="32"/>
      <c r="C50" s="33"/>
      <c r="D50" s="32"/>
      <c r="E50" s="32"/>
      <c r="F50" s="32"/>
      <c r="G50" s="32"/>
      <c r="H50" s="34"/>
      <c r="I50" s="35" t="str">
        <f>IF(AND(ISNUMBER(H50),ISNUMBER('Start here'!$B$15)),'Start here'!$B$15+H50,"")</f>
        <v/>
      </c>
      <c r="J50" s="32"/>
      <c r="K50" s="32"/>
    </row>
    <row r="51" spans="1:11" x14ac:dyDescent="0.25">
      <c r="A51" s="31"/>
      <c r="B51" s="32"/>
      <c r="C51" s="33"/>
      <c r="D51" s="32"/>
      <c r="E51" s="32"/>
      <c r="F51" s="32"/>
      <c r="G51" s="32"/>
      <c r="H51" s="34"/>
      <c r="I51" s="35" t="str">
        <f>IF(AND(ISNUMBER(H51),ISNUMBER('Start here'!$B$15)),'Start here'!$B$15+H51,"")</f>
        <v/>
      </c>
      <c r="J51" s="32"/>
      <c r="K51" s="32"/>
    </row>
    <row r="52" spans="1:11" x14ac:dyDescent="0.25">
      <c r="A52" s="31"/>
      <c r="B52" s="32"/>
      <c r="C52" s="33"/>
      <c r="D52" s="32"/>
      <c r="E52" s="32"/>
      <c r="F52" s="32"/>
      <c r="G52" s="32"/>
      <c r="H52" s="34"/>
      <c r="I52" s="35" t="str">
        <f>IF(AND(ISNUMBER(H52),ISNUMBER('Start here'!$B$15)),'Start here'!$B$15+H52,"")</f>
        <v/>
      </c>
      <c r="J52" s="32"/>
      <c r="K52" s="32"/>
    </row>
    <row r="53" spans="1:11" x14ac:dyDescent="0.25">
      <c r="A53" s="31"/>
      <c r="B53" s="32"/>
      <c r="C53" s="33"/>
      <c r="D53" s="32"/>
      <c r="E53" s="32"/>
      <c r="F53" s="32"/>
      <c r="G53" s="32"/>
      <c r="H53" s="34"/>
      <c r="I53" s="35" t="str">
        <f>IF(AND(ISNUMBER(H53),ISNUMBER('Start here'!$B$15)),'Start here'!$B$15+H53,"")</f>
        <v/>
      </c>
      <c r="J53" s="32"/>
      <c r="K53" s="32"/>
    </row>
    <row r="54" spans="1:11" x14ac:dyDescent="0.25">
      <c r="A54" s="31"/>
      <c r="B54" s="32"/>
      <c r="C54" s="33"/>
      <c r="D54" s="32"/>
      <c r="E54" s="32"/>
      <c r="F54" s="32"/>
      <c r="G54" s="32"/>
      <c r="H54" s="34"/>
      <c r="I54" s="35" t="str">
        <f>IF(AND(ISNUMBER(H54),ISNUMBER('Start here'!$B$15)),'Start here'!$B$15+H54,"")</f>
        <v/>
      </c>
      <c r="J54" s="32"/>
      <c r="K54" s="32"/>
    </row>
    <row r="55" spans="1:11" x14ac:dyDescent="0.25">
      <c r="A55" s="31"/>
      <c r="B55" s="32"/>
      <c r="C55" s="33"/>
      <c r="D55" s="32"/>
      <c r="E55" s="32"/>
      <c r="F55" s="32"/>
      <c r="G55" s="32"/>
      <c r="H55" s="34"/>
      <c r="I55" s="35" t="str">
        <f>IF(AND(ISNUMBER(H55),ISNUMBER('Start here'!$B$15)),'Start here'!$B$15+H55,"")</f>
        <v/>
      </c>
      <c r="J55" s="32"/>
      <c r="K55" s="32"/>
    </row>
    <row r="56" spans="1:11" x14ac:dyDescent="0.25">
      <c r="A56" s="31"/>
      <c r="B56" s="32"/>
      <c r="C56" s="33"/>
      <c r="D56" s="32"/>
      <c r="E56" s="32"/>
      <c r="F56" s="32"/>
      <c r="G56" s="32"/>
      <c r="H56" s="34"/>
      <c r="I56" s="35" t="str">
        <f>IF(AND(ISNUMBER(H56),ISNUMBER('Start here'!$B$15)),'Start here'!$B$15+H56,"")</f>
        <v/>
      </c>
      <c r="J56" s="32"/>
      <c r="K56" s="32"/>
    </row>
    <row r="57" spans="1:11" x14ac:dyDescent="0.25">
      <c r="A57" s="31"/>
      <c r="B57" s="32"/>
      <c r="C57" s="33"/>
      <c r="D57" s="32"/>
      <c r="E57" s="32"/>
      <c r="F57" s="32"/>
      <c r="G57" s="32"/>
      <c r="H57" s="34"/>
      <c r="I57" s="35" t="str">
        <f>IF(AND(ISNUMBER(H57),ISNUMBER('Start here'!$B$15)),'Start here'!$B$15+H57,"")</f>
        <v/>
      </c>
      <c r="J57" s="32"/>
      <c r="K57" s="32"/>
    </row>
    <row r="58" spans="1:11" x14ac:dyDescent="0.25">
      <c r="A58" s="31"/>
      <c r="B58" s="32"/>
      <c r="C58" s="33"/>
      <c r="D58" s="32"/>
      <c r="E58" s="32"/>
      <c r="F58" s="32"/>
      <c r="G58" s="32"/>
      <c r="H58" s="34"/>
      <c r="I58" s="35" t="str">
        <f>IF(AND(ISNUMBER(H58),ISNUMBER('Start here'!$B$15)),'Start here'!$B$15+H58,"")</f>
        <v/>
      </c>
      <c r="J58" s="32"/>
      <c r="K58" s="32"/>
    </row>
    <row r="59" spans="1:11" x14ac:dyDescent="0.25">
      <c r="A59" s="31"/>
      <c r="B59" s="32"/>
      <c r="C59" s="33"/>
      <c r="D59" s="32"/>
      <c r="E59" s="32"/>
      <c r="F59" s="32"/>
      <c r="G59" s="32"/>
      <c r="H59" s="34"/>
      <c r="I59" s="35" t="str">
        <f>IF(AND(ISNUMBER(H59),ISNUMBER('Start here'!$B$15)),'Start here'!$B$15+H59,"")</f>
        <v/>
      </c>
      <c r="J59" s="32"/>
      <c r="K59" s="32"/>
    </row>
    <row r="60" spans="1:11" x14ac:dyDescent="0.25">
      <c r="A60" s="31"/>
      <c r="B60" s="32"/>
      <c r="C60" s="33"/>
      <c r="D60" s="32"/>
      <c r="E60" s="32"/>
      <c r="F60" s="32"/>
      <c r="G60" s="32"/>
      <c r="H60" s="34"/>
      <c r="I60" s="35" t="str">
        <f>IF(AND(ISNUMBER(H60),ISNUMBER('Start here'!$B$15)),'Start here'!$B$15+H60,"")</f>
        <v/>
      </c>
      <c r="J60" s="32"/>
      <c r="K60" s="32"/>
    </row>
    <row r="61" spans="1:11" x14ac:dyDescent="0.25">
      <c r="A61" s="31"/>
      <c r="B61" s="32"/>
      <c r="C61" s="33"/>
      <c r="D61" s="32"/>
      <c r="E61" s="32"/>
      <c r="F61" s="32"/>
      <c r="G61" s="32"/>
      <c r="H61" s="34"/>
      <c r="I61" s="35" t="str">
        <f>IF(AND(ISNUMBER(H61),ISNUMBER('Start here'!$B$15)),'Start here'!$B$15+H61,"")</f>
        <v/>
      </c>
      <c r="J61" s="32"/>
      <c r="K61" s="32"/>
    </row>
    <row r="62" spans="1:11" x14ac:dyDescent="0.25">
      <c r="A62" s="31"/>
      <c r="B62" s="32"/>
      <c r="C62" s="33"/>
      <c r="D62" s="32"/>
      <c r="E62" s="32"/>
      <c r="F62" s="32"/>
      <c r="G62" s="32"/>
      <c r="H62" s="34"/>
      <c r="I62" s="35" t="str">
        <f>IF(AND(ISNUMBER(H62),ISNUMBER('Start here'!$B$15)),'Start here'!$B$15+H62,"")</f>
        <v/>
      </c>
      <c r="J62" s="32"/>
      <c r="K62" s="32"/>
    </row>
    <row r="63" spans="1:11" x14ac:dyDescent="0.25">
      <c r="A63" s="31"/>
      <c r="B63" s="32"/>
      <c r="C63" s="33"/>
      <c r="D63" s="32"/>
      <c r="E63" s="32"/>
      <c r="F63" s="32"/>
      <c r="G63" s="32"/>
      <c r="H63" s="34"/>
      <c r="I63" s="35" t="str">
        <f>IF(AND(ISNUMBER(H63),ISNUMBER('Start here'!$B$15)),'Start here'!$B$15+H63,"")</f>
        <v/>
      </c>
      <c r="J63" s="32"/>
      <c r="K63" s="32"/>
    </row>
    <row r="64" spans="1:11" x14ac:dyDescent="0.25">
      <c r="A64" s="31"/>
      <c r="B64" s="32"/>
      <c r="C64" s="33"/>
      <c r="D64" s="32"/>
      <c r="E64" s="32"/>
      <c r="F64" s="32"/>
      <c r="G64" s="32"/>
      <c r="H64" s="34"/>
      <c r="I64" s="35" t="str">
        <f>IF(AND(ISNUMBER(H64),ISNUMBER('Start here'!$B$15)),'Start here'!$B$15+H64,"")</f>
        <v/>
      </c>
      <c r="J64" s="32"/>
      <c r="K64" s="32"/>
    </row>
    <row r="65" spans="1:11" x14ac:dyDescent="0.25">
      <c r="A65" s="31"/>
      <c r="B65" s="32"/>
      <c r="C65" s="33"/>
      <c r="D65" s="32"/>
      <c r="E65" s="32"/>
      <c r="F65" s="32"/>
      <c r="G65" s="32"/>
      <c r="H65" s="34"/>
      <c r="I65" s="35" t="str">
        <f>IF(AND(ISNUMBER(H65),ISNUMBER('Start here'!$B$15)),'Start here'!$B$15+H65,"")</f>
        <v/>
      </c>
      <c r="J65" s="32"/>
      <c r="K65" s="32"/>
    </row>
    <row r="66" spans="1:11" x14ac:dyDescent="0.25">
      <c r="A66" s="31"/>
      <c r="B66" s="32"/>
      <c r="C66" s="33"/>
      <c r="D66" s="32"/>
      <c r="E66" s="32"/>
      <c r="F66" s="32"/>
      <c r="G66" s="32"/>
      <c r="H66" s="34"/>
      <c r="I66" s="35" t="str">
        <f>IF(AND(ISNUMBER(H66),ISNUMBER('Start here'!$B$15)),'Start here'!$B$15+H66,"")</f>
        <v/>
      </c>
      <c r="J66" s="32"/>
      <c r="K66" s="32"/>
    </row>
    <row r="67" spans="1:11" x14ac:dyDescent="0.25">
      <c r="A67" s="31"/>
      <c r="B67" s="32"/>
      <c r="C67" s="33"/>
      <c r="D67" s="32"/>
      <c r="E67" s="32"/>
      <c r="F67" s="32"/>
      <c r="G67" s="32"/>
      <c r="H67" s="34"/>
      <c r="I67" s="35" t="str">
        <f>IF(AND(ISNUMBER(H67),ISNUMBER('Start here'!$B$15)),'Start here'!$B$15+H67,"")</f>
        <v/>
      </c>
      <c r="J67" s="32"/>
      <c r="K67" s="32"/>
    </row>
    <row r="68" spans="1:11" x14ac:dyDescent="0.25">
      <c r="A68" s="31"/>
      <c r="B68" s="32"/>
      <c r="C68" s="33"/>
      <c r="D68" s="32"/>
      <c r="E68" s="32"/>
      <c r="F68" s="32"/>
      <c r="G68" s="32"/>
      <c r="H68" s="34"/>
      <c r="I68" s="35" t="str">
        <f>IF(AND(ISNUMBER(H68),ISNUMBER('Start here'!$B$15)),'Start here'!$B$15+H68,"")</f>
        <v/>
      </c>
      <c r="J68" s="32"/>
      <c r="K68" s="32"/>
    </row>
    <row r="69" spans="1:11" x14ac:dyDescent="0.25">
      <c r="A69" s="31"/>
      <c r="B69" s="32"/>
      <c r="C69" s="33"/>
      <c r="D69" s="32"/>
      <c r="E69" s="32"/>
      <c r="F69" s="32"/>
      <c r="G69" s="32"/>
      <c r="H69" s="34"/>
      <c r="I69" s="35" t="str">
        <f>IF(AND(ISNUMBER(H69),ISNUMBER('Start here'!$B$15)),'Start here'!$B$15+H69,"")</f>
        <v/>
      </c>
      <c r="J69" s="32"/>
      <c r="K69" s="32"/>
    </row>
    <row r="70" spans="1:11" x14ac:dyDescent="0.25">
      <c r="A70" s="31"/>
      <c r="B70" s="32"/>
      <c r="C70" s="33"/>
      <c r="D70" s="32"/>
      <c r="E70" s="32"/>
      <c r="F70" s="32"/>
      <c r="G70" s="32"/>
      <c r="H70" s="34"/>
      <c r="I70" s="35" t="str">
        <f>IF(AND(ISNUMBER(H70),ISNUMBER('Start here'!$B$15)),'Start here'!$B$15+H70,"")</f>
        <v/>
      </c>
      <c r="J70" s="32"/>
      <c r="K70" s="32"/>
    </row>
  </sheetData>
  <autoFilter ref="A4:K70"/>
  <mergeCells count="2">
    <mergeCell ref="A1:K1"/>
    <mergeCell ref="A2:K2"/>
  </mergeCells>
  <conditionalFormatting sqref="J5:J70">
    <cfRule type="containsText" dxfId="19" priority="1">
      <formula>NOT(ISERROR(SEARCH("Done",J5)))</formula>
    </cfRule>
    <cfRule type="containsText" dxfId="20" priority="2">
      <formula>NOT(ISERROR(SEARCH("Blocked",J5)))</formula>
    </cfRule>
    <cfRule type="containsText" dxfId="21" priority="3">
      <formula>NOT(ISERROR(SEARCH("In progress",J5)))</formula>
    </cfRule>
    <cfRule type="containsText" dxfId="22" priority="4">
      <formula>NOT(ISERROR(SEARCH("Not applicable",J5)))</formula>
    </cfRule>
  </conditionalFormatting>
  <dataValidations count="3">
    <dataValidation type="list" allowBlank="1" showErrorMessage="1" errorTitle="Platform" error="Pick a platform from the list." sqref="E5:E70">
      <formula1>"All,Shopify,WooCommerce,Custom,Shopify + WooCommerce,WooCommerce + Custom,Shopify + Custom"</formula1>
    </dataValidation>
    <dataValidation type="whole" allowBlank="1" showErrorMessage="1" errorTitle="Days from launch" error="Enter a whole number: negative before launch (e.g. -14), 0 on launch day, positive after." sqref="H5:H70">
      <formula1>-365</formula1>
      <formula2>365</formula2>
    </dataValidation>
    <dataValidation type="list" allowBlank="1" showErrorMessage="1" errorTitle="Status" error="Pick a status from the list." sqref="J5:J70">
      <formula1>"Not started,In progress,Done,Blocked,Not applicable"</formula1>
    </dataValidation>
  </dataValidations>
  <pageMargins left="0.4" right="0.4" top="0.5" bottom="0.6" header="0.3" footer="0.3"/>
  <pageSetup paperSize="9" orientation="landscape" fitToWidth="1" fitToHeight="0"/>
  <headerFooter>
    <oddFooter>&amp;L&amp;8JIN Design · Free template: jin-design.com/resources/templates/online-store-launch-checklist/&amp;R&amp;8Page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70"/>
  <sheetViews>
    <sheetView workbookViewId="0" showGridLines="0">
      <pane xSplit="3" ySplit="4" topLeftCell="D5" activePane="bottomRight" state="frozen"/>
      <selection pane="bottomRight"/>
    </sheetView>
  </sheetViews>
  <sheetFormatPr defaultRowHeight="15" outlineLevelRow="0" outlineLevelCol="0" x14ac:dyDescent="55"/>
  <cols>
    <col min="1" max="1" width="5" customWidth="1"/>
    <col min="2" max="2" width="13" customWidth="1"/>
    <col min="3" max="3" width="32" customWidth="1"/>
    <col min="4" max="4" width="50" customWidth="1"/>
    <col min="5" max="5" width="14" customWidth="1"/>
    <col min="6" max="6" width="40" customWidth="1"/>
    <col min="7" max="7" width="12" customWidth="1"/>
    <col min="8" max="8" width="10" customWidth="1"/>
    <col min="9" max="9" width="12" customWidth="1"/>
    <col min="10" max="10" width="13" customWidth="1"/>
    <col min="11" max="11" width="34" customWidth="1"/>
  </cols>
  <sheetData>
    <row r="1" ht="32" customHeight="1" spans="1:11" x14ac:dyDescent="0.25">
      <c r="A1" s="1" t="s">
        <v>284</v>
      </c>
      <c r="B1" s="1"/>
      <c r="C1" s="1"/>
      <c r="D1" s="1"/>
      <c r="E1" s="1"/>
      <c r="F1" s="1"/>
      <c r="G1" s="1"/>
      <c r="H1" s="1"/>
      <c r="I1" s="1"/>
      <c r="J1" s="1"/>
      <c r="K1" s="1"/>
    </row>
    <row r="2" ht="30" customHeight="1" spans="1:11" x14ac:dyDescent="0.25">
      <c r="A2" s="2" t="s">
        <v>285</v>
      </c>
      <c r="B2" s="2"/>
      <c r="C2" s="2"/>
      <c r="D2" s="2"/>
      <c r="E2" s="2"/>
      <c r="F2" s="2"/>
      <c r="G2" s="2"/>
      <c r="H2" s="2"/>
      <c r="I2" s="2"/>
      <c r="J2" s="2"/>
      <c r="K2" s="2"/>
    </row>
    <row r="4" ht="30" customHeight="1" spans="1:11" x14ac:dyDescent="0.25">
      <c r="A4" s="20" t="s">
        <v>58</v>
      </c>
      <c r="B4" s="20" t="s">
        <v>59</v>
      </c>
      <c r="C4" s="20" t="s">
        <v>60</v>
      </c>
      <c r="D4" s="20" t="s">
        <v>61</v>
      </c>
      <c r="E4" s="20" t="s">
        <v>13</v>
      </c>
      <c r="F4" s="20" t="s">
        <v>62</v>
      </c>
      <c r="G4" s="20" t="s">
        <v>63</v>
      </c>
      <c r="H4" s="20" t="s">
        <v>64</v>
      </c>
      <c r="I4" s="20" t="s">
        <v>65</v>
      </c>
      <c r="J4" s="20" t="s">
        <v>66</v>
      </c>
      <c r="K4" s="20" t="s">
        <v>67</v>
      </c>
    </row>
    <row r="5" spans="1:11" x14ac:dyDescent="0.25">
      <c r="A5" s="21">
        <v>1</v>
      </c>
      <c r="B5" s="22" t="s">
        <v>286</v>
      </c>
      <c r="C5" s="23" t="s">
        <v>287</v>
      </c>
      <c r="D5" s="22" t="s">
        <v>288</v>
      </c>
      <c r="E5" s="22" t="s">
        <v>71</v>
      </c>
      <c r="F5" s="22" t="s">
        <v>72</v>
      </c>
      <c r="G5" s="22" t="s">
        <v>80</v>
      </c>
      <c r="H5" s="24">
        <v>0</v>
      </c>
      <c r="I5" s="25">
        <f>IF(AND(ISNUMBER(H5),ISNUMBER('Start here'!$B$15)),'Start here'!$B$15+H5,"")</f>
        <v>46342</v>
      </c>
      <c r="J5" s="22" t="s">
        <v>33</v>
      </c>
      <c r="K5" s="22" t="s">
        <v>72</v>
      </c>
    </row>
    <row r="6" spans="1:11" x14ac:dyDescent="0.25">
      <c r="A6" s="26">
        <v>2</v>
      </c>
      <c r="B6" s="27" t="s">
        <v>85</v>
      </c>
      <c r="C6" s="28" t="s">
        <v>289</v>
      </c>
      <c r="D6" s="27" t="s">
        <v>290</v>
      </c>
      <c r="E6" s="27" t="s">
        <v>71</v>
      </c>
      <c r="F6" s="27" t="s">
        <v>72</v>
      </c>
      <c r="G6" s="27" t="s">
        <v>80</v>
      </c>
      <c r="H6" s="29">
        <v>0</v>
      </c>
      <c r="I6" s="30">
        <f>IF(AND(ISNUMBER(H6),ISNUMBER('Start here'!$B$15)),'Start here'!$B$15+H6,"")</f>
        <v>46342</v>
      </c>
      <c r="J6" s="27" t="s">
        <v>33</v>
      </c>
      <c r="K6" s="27" t="s">
        <v>72</v>
      </c>
    </row>
    <row r="7" spans="1:11" x14ac:dyDescent="0.25">
      <c r="A7" s="21">
        <v>3</v>
      </c>
      <c r="B7" s="22" t="s">
        <v>291</v>
      </c>
      <c r="C7" s="23" t="s">
        <v>292</v>
      </c>
      <c r="D7" s="22" t="s">
        <v>293</v>
      </c>
      <c r="E7" s="22" t="s">
        <v>71</v>
      </c>
      <c r="F7" s="22" t="s">
        <v>72</v>
      </c>
      <c r="G7" s="22" t="s">
        <v>101</v>
      </c>
      <c r="H7" s="24">
        <v>0</v>
      </c>
      <c r="I7" s="25">
        <f>IF(AND(ISNUMBER(H7),ISNUMBER('Start here'!$B$15)),'Start here'!$B$15+H7,"")</f>
        <v>46342</v>
      </c>
      <c r="J7" s="22" t="s">
        <v>33</v>
      </c>
      <c r="K7" s="22" t="s">
        <v>72</v>
      </c>
    </row>
    <row r="8" spans="1:11" x14ac:dyDescent="0.25">
      <c r="A8" s="26">
        <v>4</v>
      </c>
      <c r="B8" s="27" t="s">
        <v>294</v>
      </c>
      <c r="C8" s="28" t="s">
        <v>295</v>
      </c>
      <c r="D8" s="27" t="s">
        <v>296</v>
      </c>
      <c r="E8" s="27" t="s">
        <v>71</v>
      </c>
      <c r="F8" s="27" t="s">
        <v>297</v>
      </c>
      <c r="G8" s="27" t="s">
        <v>80</v>
      </c>
      <c r="H8" s="29">
        <v>0</v>
      </c>
      <c r="I8" s="30">
        <f>IF(AND(ISNUMBER(H8),ISNUMBER('Start here'!$B$15)),'Start here'!$B$15+H8,"")</f>
        <v>46342</v>
      </c>
      <c r="J8" s="27" t="s">
        <v>33</v>
      </c>
      <c r="K8" s="27" t="s">
        <v>72</v>
      </c>
    </row>
    <row r="9" spans="1:11" x14ac:dyDescent="0.25">
      <c r="A9" s="21">
        <v>5</v>
      </c>
      <c r="B9" s="22" t="s">
        <v>163</v>
      </c>
      <c r="C9" s="23" t="s">
        <v>298</v>
      </c>
      <c r="D9" s="22" t="s">
        <v>299</v>
      </c>
      <c r="E9" s="22" t="s">
        <v>71</v>
      </c>
      <c r="F9" s="22" t="s">
        <v>72</v>
      </c>
      <c r="G9" s="22" t="s">
        <v>80</v>
      </c>
      <c r="H9" s="24">
        <v>0</v>
      </c>
      <c r="I9" s="25">
        <f>IF(AND(ISNUMBER(H9),ISNUMBER('Start here'!$B$15)),'Start here'!$B$15+H9,"")</f>
        <v>46342</v>
      </c>
      <c r="J9" s="22" t="s">
        <v>33</v>
      </c>
      <c r="K9" s="22" t="s">
        <v>72</v>
      </c>
    </row>
    <row r="10" spans="1:11" x14ac:dyDescent="0.25">
      <c r="A10" s="26">
        <v>6</v>
      </c>
      <c r="B10" s="27" t="s">
        <v>163</v>
      </c>
      <c r="C10" s="28" t="s">
        <v>300</v>
      </c>
      <c r="D10" s="27" t="s">
        <v>301</v>
      </c>
      <c r="E10" s="27" t="s">
        <v>71</v>
      </c>
      <c r="F10" s="27" t="s">
        <v>72</v>
      </c>
      <c r="G10" s="27" t="s">
        <v>80</v>
      </c>
      <c r="H10" s="29">
        <v>0</v>
      </c>
      <c r="I10" s="30">
        <f>IF(AND(ISNUMBER(H10),ISNUMBER('Start here'!$B$15)),'Start here'!$B$15+H10,"")</f>
        <v>46342</v>
      </c>
      <c r="J10" s="27" t="s">
        <v>33</v>
      </c>
      <c r="K10" s="27" t="s">
        <v>302</v>
      </c>
    </row>
    <row r="11" spans="1:11" x14ac:dyDescent="0.25">
      <c r="A11" s="21">
        <v>7</v>
      </c>
      <c r="B11" s="22" t="s">
        <v>85</v>
      </c>
      <c r="C11" s="23" t="s">
        <v>303</v>
      </c>
      <c r="D11" s="22" t="s">
        <v>304</v>
      </c>
      <c r="E11" s="22" t="s">
        <v>71</v>
      </c>
      <c r="F11" s="22" t="s">
        <v>72</v>
      </c>
      <c r="G11" s="22" t="s">
        <v>73</v>
      </c>
      <c r="H11" s="24">
        <v>0</v>
      </c>
      <c r="I11" s="25">
        <f>IF(AND(ISNUMBER(H11),ISNUMBER('Start here'!$B$15)),'Start here'!$B$15+H11,"")</f>
        <v>46342</v>
      </c>
      <c r="J11" s="22" t="s">
        <v>33</v>
      </c>
      <c r="K11" s="22" t="s">
        <v>72</v>
      </c>
    </row>
    <row r="12" spans="1:11" x14ac:dyDescent="0.25">
      <c r="A12" s="26">
        <v>8</v>
      </c>
      <c r="B12" s="27" t="s">
        <v>253</v>
      </c>
      <c r="C12" s="28" t="s">
        <v>305</v>
      </c>
      <c r="D12" s="27" t="s">
        <v>306</v>
      </c>
      <c r="E12" s="27" t="s">
        <v>71</v>
      </c>
      <c r="F12" s="27" t="s">
        <v>72</v>
      </c>
      <c r="G12" s="27" t="s">
        <v>80</v>
      </c>
      <c r="H12" s="29">
        <v>0</v>
      </c>
      <c r="I12" s="30">
        <f>IF(AND(ISNUMBER(H12),ISNUMBER('Start here'!$B$15)),'Start here'!$B$15+H12,"")</f>
        <v>46342</v>
      </c>
      <c r="J12" s="27" t="s">
        <v>33</v>
      </c>
      <c r="K12" s="27" t="s">
        <v>72</v>
      </c>
    </row>
    <row r="13" spans="1:11" x14ac:dyDescent="0.25">
      <c r="A13" s="21">
        <v>9</v>
      </c>
      <c r="B13" s="22" t="s">
        <v>307</v>
      </c>
      <c r="C13" s="23" t="s">
        <v>308</v>
      </c>
      <c r="D13" s="22" t="s">
        <v>309</v>
      </c>
      <c r="E13" s="22" t="s">
        <v>71</v>
      </c>
      <c r="F13" s="22" t="s">
        <v>72</v>
      </c>
      <c r="G13" s="22" t="s">
        <v>101</v>
      </c>
      <c r="H13" s="24">
        <v>0</v>
      </c>
      <c r="I13" s="25">
        <f>IF(AND(ISNUMBER(H13),ISNUMBER('Start here'!$B$15)),'Start here'!$B$15+H13,"")</f>
        <v>46342</v>
      </c>
      <c r="J13" s="22" t="s">
        <v>33</v>
      </c>
      <c r="K13" s="22" t="s">
        <v>72</v>
      </c>
    </row>
    <row r="14" spans="1:11" x14ac:dyDescent="0.25">
      <c r="A14" s="26">
        <v>10</v>
      </c>
      <c r="B14" s="27" t="s">
        <v>83</v>
      </c>
      <c r="C14" s="28" t="s">
        <v>310</v>
      </c>
      <c r="D14" s="27" t="s">
        <v>311</v>
      </c>
      <c r="E14" s="27" t="s">
        <v>71</v>
      </c>
      <c r="F14" s="27" t="s">
        <v>72</v>
      </c>
      <c r="G14" s="27" t="s">
        <v>83</v>
      </c>
      <c r="H14" s="29">
        <v>0</v>
      </c>
      <c r="I14" s="30">
        <f>IF(AND(ISNUMBER(H14),ISNUMBER('Start here'!$B$15)),'Start here'!$B$15+H14,"")</f>
        <v>46342</v>
      </c>
      <c r="J14" s="27" t="s">
        <v>33</v>
      </c>
      <c r="K14" s="27" t="s">
        <v>72</v>
      </c>
    </row>
    <row r="15" spans="1:11" x14ac:dyDescent="0.25">
      <c r="A15" s="31"/>
      <c r="B15" s="32"/>
      <c r="C15" s="33"/>
      <c r="D15" s="32"/>
      <c r="E15" s="32"/>
      <c r="F15" s="32"/>
      <c r="G15" s="32"/>
      <c r="H15" s="34"/>
      <c r="I15" s="35" t="str">
        <f>IF(AND(ISNUMBER(H15),ISNUMBER('Start here'!$B$15)),'Start here'!$B$15+H15,"")</f>
        <v/>
      </c>
      <c r="J15" s="32"/>
      <c r="K15" s="32"/>
    </row>
    <row r="16" spans="1:11" x14ac:dyDescent="0.25">
      <c r="A16" s="31"/>
      <c r="B16" s="32"/>
      <c r="C16" s="33"/>
      <c r="D16" s="32"/>
      <c r="E16" s="32"/>
      <c r="F16" s="32"/>
      <c r="G16" s="32"/>
      <c r="H16" s="34"/>
      <c r="I16" s="35" t="str">
        <f>IF(AND(ISNUMBER(H16),ISNUMBER('Start here'!$B$15)),'Start here'!$B$15+H16,"")</f>
        <v/>
      </c>
      <c r="J16" s="32"/>
      <c r="K16" s="32"/>
    </row>
    <row r="17" spans="1:11" x14ac:dyDescent="0.25">
      <c r="A17" s="31"/>
      <c r="B17" s="32"/>
      <c r="C17" s="33"/>
      <c r="D17" s="32"/>
      <c r="E17" s="32"/>
      <c r="F17" s="32"/>
      <c r="G17" s="32"/>
      <c r="H17" s="34"/>
      <c r="I17" s="35" t="str">
        <f>IF(AND(ISNUMBER(H17),ISNUMBER('Start here'!$B$15)),'Start here'!$B$15+H17,"")</f>
        <v/>
      </c>
      <c r="J17" s="32"/>
      <c r="K17" s="32"/>
    </row>
    <row r="18" spans="1:11" x14ac:dyDescent="0.25">
      <c r="A18" s="31"/>
      <c r="B18" s="32"/>
      <c r="C18" s="33"/>
      <c r="D18" s="32"/>
      <c r="E18" s="32"/>
      <c r="F18" s="32"/>
      <c r="G18" s="32"/>
      <c r="H18" s="34"/>
      <c r="I18" s="35" t="str">
        <f>IF(AND(ISNUMBER(H18),ISNUMBER('Start here'!$B$15)),'Start here'!$B$15+H18,"")</f>
        <v/>
      </c>
      <c r="J18" s="32"/>
      <c r="K18" s="32"/>
    </row>
    <row r="19" spans="1:11" x14ac:dyDescent="0.25">
      <c r="A19" s="31"/>
      <c r="B19" s="32"/>
      <c r="C19" s="33"/>
      <c r="D19" s="32"/>
      <c r="E19" s="32"/>
      <c r="F19" s="32"/>
      <c r="G19" s="32"/>
      <c r="H19" s="34"/>
      <c r="I19" s="35" t="str">
        <f>IF(AND(ISNUMBER(H19),ISNUMBER('Start here'!$B$15)),'Start here'!$B$15+H19,"")</f>
        <v/>
      </c>
      <c r="J19" s="32"/>
      <c r="K19" s="32"/>
    </row>
    <row r="20" spans="1:11" x14ac:dyDescent="0.25">
      <c r="A20" s="31"/>
      <c r="B20" s="32"/>
      <c r="C20" s="33"/>
      <c r="D20" s="32"/>
      <c r="E20" s="32"/>
      <c r="F20" s="32"/>
      <c r="G20" s="32"/>
      <c r="H20" s="34"/>
      <c r="I20" s="35" t="str">
        <f>IF(AND(ISNUMBER(H20),ISNUMBER('Start here'!$B$15)),'Start here'!$B$15+H20,"")</f>
        <v/>
      </c>
      <c r="J20" s="32"/>
      <c r="K20" s="32"/>
    </row>
    <row r="21" spans="1:11" x14ac:dyDescent="0.25">
      <c r="A21" s="31"/>
      <c r="B21" s="32"/>
      <c r="C21" s="33"/>
      <c r="D21" s="32"/>
      <c r="E21" s="32"/>
      <c r="F21" s="32"/>
      <c r="G21" s="32"/>
      <c r="H21" s="34"/>
      <c r="I21" s="35" t="str">
        <f>IF(AND(ISNUMBER(H21),ISNUMBER('Start here'!$B$15)),'Start here'!$B$15+H21,"")</f>
        <v/>
      </c>
      <c r="J21" s="32"/>
      <c r="K21" s="32"/>
    </row>
    <row r="22" spans="1:11" x14ac:dyDescent="0.25">
      <c r="A22" s="31"/>
      <c r="B22" s="32"/>
      <c r="C22" s="33"/>
      <c r="D22" s="32"/>
      <c r="E22" s="32"/>
      <c r="F22" s="32"/>
      <c r="G22" s="32"/>
      <c r="H22" s="34"/>
      <c r="I22" s="35" t="str">
        <f>IF(AND(ISNUMBER(H22),ISNUMBER('Start here'!$B$15)),'Start here'!$B$15+H22,"")</f>
        <v/>
      </c>
      <c r="J22" s="32"/>
      <c r="K22" s="32"/>
    </row>
    <row r="23" spans="1:11" x14ac:dyDescent="0.25">
      <c r="A23" s="31"/>
      <c r="B23" s="32"/>
      <c r="C23" s="33"/>
      <c r="D23" s="32"/>
      <c r="E23" s="32"/>
      <c r="F23" s="32"/>
      <c r="G23" s="32"/>
      <c r="H23" s="34"/>
      <c r="I23" s="35" t="str">
        <f>IF(AND(ISNUMBER(H23),ISNUMBER('Start here'!$B$15)),'Start here'!$B$15+H23,"")</f>
        <v/>
      </c>
      <c r="J23" s="32"/>
      <c r="K23" s="32"/>
    </row>
    <row r="24" spans="1:11" x14ac:dyDescent="0.25">
      <c r="A24" s="31"/>
      <c r="B24" s="32"/>
      <c r="C24" s="33"/>
      <c r="D24" s="32"/>
      <c r="E24" s="32"/>
      <c r="F24" s="32"/>
      <c r="G24" s="32"/>
      <c r="H24" s="34"/>
      <c r="I24" s="35" t="str">
        <f>IF(AND(ISNUMBER(H24),ISNUMBER('Start here'!$B$15)),'Start here'!$B$15+H24,"")</f>
        <v/>
      </c>
      <c r="J24" s="32"/>
      <c r="K24" s="32"/>
    </row>
    <row r="25" spans="1:11" x14ac:dyDescent="0.25">
      <c r="A25" s="31"/>
      <c r="B25" s="32"/>
      <c r="C25" s="33"/>
      <c r="D25" s="32"/>
      <c r="E25" s="32"/>
      <c r="F25" s="32"/>
      <c r="G25" s="32"/>
      <c r="H25" s="34"/>
      <c r="I25" s="35" t="str">
        <f>IF(AND(ISNUMBER(H25),ISNUMBER('Start here'!$B$15)),'Start here'!$B$15+H25,"")</f>
        <v/>
      </c>
      <c r="J25" s="32"/>
      <c r="K25" s="32"/>
    </row>
    <row r="26" spans="1:11" x14ac:dyDescent="0.25">
      <c r="A26" s="31"/>
      <c r="B26" s="32"/>
      <c r="C26" s="33"/>
      <c r="D26" s="32"/>
      <c r="E26" s="32"/>
      <c r="F26" s="32"/>
      <c r="G26" s="32"/>
      <c r="H26" s="34"/>
      <c r="I26" s="35" t="str">
        <f>IF(AND(ISNUMBER(H26),ISNUMBER('Start here'!$B$15)),'Start here'!$B$15+H26,"")</f>
        <v/>
      </c>
      <c r="J26" s="32"/>
      <c r="K26" s="32"/>
    </row>
    <row r="27" spans="1:11" x14ac:dyDescent="0.25">
      <c r="A27" s="31"/>
      <c r="B27" s="32"/>
      <c r="C27" s="33"/>
      <c r="D27" s="32"/>
      <c r="E27" s="32"/>
      <c r="F27" s="32"/>
      <c r="G27" s="32"/>
      <c r="H27" s="34"/>
      <c r="I27" s="35" t="str">
        <f>IF(AND(ISNUMBER(H27),ISNUMBER('Start here'!$B$15)),'Start here'!$B$15+H27,"")</f>
        <v/>
      </c>
      <c r="J27" s="32"/>
      <c r="K27" s="32"/>
    </row>
    <row r="28" spans="1:11" x14ac:dyDescent="0.25">
      <c r="A28" s="31"/>
      <c r="B28" s="32"/>
      <c r="C28" s="33"/>
      <c r="D28" s="32"/>
      <c r="E28" s="32"/>
      <c r="F28" s="32"/>
      <c r="G28" s="32"/>
      <c r="H28" s="34"/>
      <c r="I28" s="35" t="str">
        <f>IF(AND(ISNUMBER(H28),ISNUMBER('Start here'!$B$15)),'Start here'!$B$15+H28,"")</f>
        <v/>
      </c>
      <c r="J28" s="32"/>
      <c r="K28" s="32"/>
    </row>
    <row r="29" spans="1:11" x14ac:dyDescent="0.25">
      <c r="A29" s="31"/>
      <c r="B29" s="32"/>
      <c r="C29" s="33"/>
      <c r="D29" s="32"/>
      <c r="E29" s="32"/>
      <c r="F29" s="32"/>
      <c r="G29" s="32"/>
      <c r="H29" s="34"/>
      <c r="I29" s="35" t="str">
        <f>IF(AND(ISNUMBER(H29),ISNUMBER('Start here'!$B$15)),'Start here'!$B$15+H29,"")</f>
        <v/>
      </c>
      <c r="J29" s="32"/>
      <c r="K29" s="32"/>
    </row>
    <row r="30" spans="1:11" x14ac:dyDescent="0.25">
      <c r="A30" s="31"/>
      <c r="B30" s="32"/>
      <c r="C30" s="33"/>
      <c r="D30" s="32"/>
      <c r="E30" s="32"/>
      <c r="F30" s="32"/>
      <c r="G30" s="32"/>
      <c r="H30" s="34"/>
      <c r="I30" s="35" t="str">
        <f>IF(AND(ISNUMBER(H30),ISNUMBER('Start here'!$B$15)),'Start here'!$B$15+H30,"")</f>
        <v/>
      </c>
      <c r="J30" s="32"/>
      <c r="K30" s="32"/>
    </row>
    <row r="31" spans="1:11" x14ac:dyDescent="0.25">
      <c r="A31" s="31"/>
      <c r="B31" s="32"/>
      <c r="C31" s="33"/>
      <c r="D31" s="32"/>
      <c r="E31" s="32"/>
      <c r="F31" s="32"/>
      <c r="G31" s="32"/>
      <c r="H31" s="34"/>
      <c r="I31" s="35" t="str">
        <f>IF(AND(ISNUMBER(H31),ISNUMBER('Start here'!$B$15)),'Start here'!$B$15+H31,"")</f>
        <v/>
      </c>
      <c r="J31" s="32"/>
      <c r="K31" s="32"/>
    </row>
    <row r="32" spans="1:11" x14ac:dyDescent="0.25">
      <c r="A32" s="31"/>
      <c r="B32" s="32"/>
      <c r="C32" s="33"/>
      <c r="D32" s="32"/>
      <c r="E32" s="32"/>
      <c r="F32" s="32"/>
      <c r="G32" s="32"/>
      <c r="H32" s="34"/>
      <c r="I32" s="35" t="str">
        <f>IF(AND(ISNUMBER(H32),ISNUMBER('Start here'!$B$15)),'Start here'!$B$15+H32,"")</f>
        <v/>
      </c>
      <c r="J32" s="32"/>
      <c r="K32" s="32"/>
    </row>
    <row r="33" spans="1:11" x14ac:dyDescent="0.25">
      <c r="A33" s="31"/>
      <c r="B33" s="32"/>
      <c r="C33" s="33"/>
      <c r="D33" s="32"/>
      <c r="E33" s="32"/>
      <c r="F33" s="32"/>
      <c r="G33" s="32"/>
      <c r="H33" s="34"/>
      <c r="I33" s="35" t="str">
        <f>IF(AND(ISNUMBER(H33),ISNUMBER('Start here'!$B$15)),'Start here'!$B$15+H33,"")</f>
        <v/>
      </c>
      <c r="J33" s="32"/>
      <c r="K33" s="32"/>
    </row>
    <row r="34" spans="1:11" x14ac:dyDescent="0.25">
      <c r="A34" s="31"/>
      <c r="B34" s="32"/>
      <c r="C34" s="33"/>
      <c r="D34" s="32"/>
      <c r="E34" s="32"/>
      <c r="F34" s="32"/>
      <c r="G34" s="32"/>
      <c r="H34" s="34"/>
      <c r="I34" s="35" t="str">
        <f>IF(AND(ISNUMBER(H34),ISNUMBER('Start here'!$B$15)),'Start here'!$B$15+H34,"")</f>
        <v/>
      </c>
      <c r="J34" s="32"/>
      <c r="K34" s="32"/>
    </row>
    <row r="35" spans="1:11" x14ac:dyDescent="0.25">
      <c r="A35" s="31"/>
      <c r="B35" s="32"/>
      <c r="C35" s="33"/>
      <c r="D35" s="32"/>
      <c r="E35" s="32"/>
      <c r="F35" s="32"/>
      <c r="G35" s="32"/>
      <c r="H35" s="34"/>
      <c r="I35" s="35" t="str">
        <f>IF(AND(ISNUMBER(H35),ISNUMBER('Start here'!$B$15)),'Start here'!$B$15+H35,"")</f>
        <v/>
      </c>
      <c r="J35" s="32"/>
      <c r="K35" s="32"/>
    </row>
    <row r="36" spans="1:11" x14ac:dyDescent="0.25">
      <c r="A36" s="31"/>
      <c r="B36" s="32"/>
      <c r="C36" s="33"/>
      <c r="D36" s="32"/>
      <c r="E36" s="32"/>
      <c r="F36" s="32"/>
      <c r="G36" s="32"/>
      <c r="H36" s="34"/>
      <c r="I36" s="35" t="str">
        <f>IF(AND(ISNUMBER(H36),ISNUMBER('Start here'!$B$15)),'Start here'!$B$15+H36,"")</f>
        <v/>
      </c>
      <c r="J36" s="32"/>
      <c r="K36" s="32"/>
    </row>
    <row r="37" spans="1:11" x14ac:dyDescent="0.25">
      <c r="A37" s="31"/>
      <c r="B37" s="32"/>
      <c r="C37" s="33"/>
      <c r="D37" s="32"/>
      <c r="E37" s="32"/>
      <c r="F37" s="32"/>
      <c r="G37" s="32"/>
      <c r="H37" s="34"/>
      <c r="I37" s="35" t="str">
        <f>IF(AND(ISNUMBER(H37),ISNUMBER('Start here'!$B$15)),'Start here'!$B$15+H37,"")</f>
        <v/>
      </c>
      <c r="J37" s="32"/>
      <c r="K37" s="32"/>
    </row>
    <row r="38" spans="1:11" x14ac:dyDescent="0.25">
      <c r="A38" s="31"/>
      <c r="B38" s="32"/>
      <c r="C38" s="33"/>
      <c r="D38" s="32"/>
      <c r="E38" s="32"/>
      <c r="F38" s="32"/>
      <c r="G38" s="32"/>
      <c r="H38" s="34"/>
      <c r="I38" s="35" t="str">
        <f>IF(AND(ISNUMBER(H38),ISNUMBER('Start here'!$B$15)),'Start here'!$B$15+H38,"")</f>
        <v/>
      </c>
      <c r="J38" s="32"/>
      <c r="K38" s="32"/>
    </row>
    <row r="39" spans="1:11" x14ac:dyDescent="0.25">
      <c r="A39" s="31"/>
      <c r="B39" s="32"/>
      <c r="C39" s="33"/>
      <c r="D39" s="32"/>
      <c r="E39" s="32"/>
      <c r="F39" s="32"/>
      <c r="G39" s="32"/>
      <c r="H39" s="34"/>
      <c r="I39" s="35" t="str">
        <f>IF(AND(ISNUMBER(H39),ISNUMBER('Start here'!$B$15)),'Start here'!$B$15+H39,"")</f>
        <v/>
      </c>
      <c r="J39" s="32"/>
      <c r="K39" s="32"/>
    </row>
    <row r="40" spans="1:11" x14ac:dyDescent="0.25">
      <c r="A40" s="31"/>
      <c r="B40" s="32"/>
      <c r="C40" s="33"/>
      <c r="D40" s="32"/>
      <c r="E40" s="32"/>
      <c r="F40" s="32"/>
      <c r="G40" s="32"/>
      <c r="H40" s="34"/>
      <c r="I40" s="35" t="str">
        <f>IF(AND(ISNUMBER(H40),ISNUMBER('Start here'!$B$15)),'Start here'!$B$15+H40,"")</f>
        <v/>
      </c>
      <c r="J40" s="32"/>
      <c r="K40" s="32"/>
    </row>
    <row r="41" spans="1:11" x14ac:dyDescent="0.25">
      <c r="A41" s="31"/>
      <c r="B41" s="32"/>
      <c r="C41" s="33"/>
      <c r="D41" s="32"/>
      <c r="E41" s="32"/>
      <c r="F41" s="32"/>
      <c r="G41" s="32"/>
      <c r="H41" s="34"/>
      <c r="I41" s="35" t="str">
        <f>IF(AND(ISNUMBER(H41),ISNUMBER('Start here'!$B$15)),'Start here'!$B$15+H41,"")</f>
        <v/>
      </c>
      <c r="J41" s="32"/>
      <c r="K41" s="32"/>
    </row>
    <row r="42" spans="1:11" x14ac:dyDescent="0.25">
      <c r="A42" s="31"/>
      <c r="B42" s="32"/>
      <c r="C42" s="33"/>
      <c r="D42" s="32"/>
      <c r="E42" s="32"/>
      <c r="F42" s="32"/>
      <c r="G42" s="32"/>
      <c r="H42" s="34"/>
      <c r="I42" s="35" t="str">
        <f>IF(AND(ISNUMBER(H42),ISNUMBER('Start here'!$B$15)),'Start here'!$B$15+H42,"")</f>
        <v/>
      </c>
      <c r="J42" s="32"/>
      <c r="K42" s="32"/>
    </row>
    <row r="43" spans="1:11" x14ac:dyDescent="0.25">
      <c r="A43" s="31"/>
      <c r="B43" s="32"/>
      <c r="C43" s="33"/>
      <c r="D43" s="32"/>
      <c r="E43" s="32"/>
      <c r="F43" s="32"/>
      <c r="G43" s="32"/>
      <c r="H43" s="34"/>
      <c r="I43" s="35" t="str">
        <f>IF(AND(ISNUMBER(H43),ISNUMBER('Start here'!$B$15)),'Start here'!$B$15+H43,"")</f>
        <v/>
      </c>
      <c r="J43" s="32"/>
      <c r="K43" s="32"/>
    </row>
    <row r="44" spans="1:11" x14ac:dyDescent="0.25">
      <c r="A44" s="31"/>
      <c r="B44" s="32"/>
      <c r="C44" s="33"/>
      <c r="D44" s="32"/>
      <c r="E44" s="32"/>
      <c r="F44" s="32"/>
      <c r="G44" s="32"/>
      <c r="H44" s="34"/>
      <c r="I44" s="35" t="str">
        <f>IF(AND(ISNUMBER(H44),ISNUMBER('Start here'!$B$15)),'Start here'!$B$15+H44,"")</f>
        <v/>
      </c>
      <c r="J44" s="32"/>
      <c r="K44" s="32"/>
    </row>
    <row r="45" spans="1:11" x14ac:dyDescent="0.25">
      <c r="A45" s="31"/>
      <c r="B45" s="32"/>
      <c r="C45" s="33"/>
      <c r="D45" s="32"/>
      <c r="E45" s="32"/>
      <c r="F45" s="32"/>
      <c r="G45" s="32"/>
      <c r="H45" s="34"/>
      <c r="I45" s="35" t="str">
        <f>IF(AND(ISNUMBER(H45),ISNUMBER('Start here'!$B$15)),'Start here'!$B$15+H45,"")</f>
        <v/>
      </c>
      <c r="J45" s="32"/>
      <c r="K45" s="32"/>
    </row>
    <row r="46" spans="1:11" x14ac:dyDescent="0.25">
      <c r="A46" s="31"/>
      <c r="B46" s="32"/>
      <c r="C46" s="33"/>
      <c r="D46" s="32"/>
      <c r="E46" s="32"/>
      <c r="F46" s="32"/>
      <c r="G46" s="32"/>
      <c r="H46" s="34"/>
      <c r="I46" s="35" t="str">
        <f>IF(AND(ISNUMBER(H46),ISNUMBER('Start here'!$B$15)),'Start here'!$B$15+H46,"")</f>
        <v/>
      </c>
      <c r="J46" s="32"/>
      <c r="K46" s="32"/>
    </row>
    <row r="47" spans="1:11" x14ac:dyDescent="0.25">
      <c r="A47" s="31"/>
      <c r="B47" s="32"/>
      <c r="C47" s="33"/>
      <c r="D47" s="32"/>
      <c r="E47" s="32"/>
      <c r="F47" s="32"/>
      <c r="G47" s="32"/>
      <c r="H47" s="34"/>
      <c r="I47" s="35" t="str">
        <f>IF(AND(ISNUMBER(H47),ISNUMBER('Start here'!$B$15)),'Start here'!$B$15+H47,"")</f>
        <v/>
      </c>
      <c r="J47" s="32"/>
      <c r="K47" s="32"/>
    </row>
    <row r="48" spans="1:11" x14ac:dyDescent="0.25">
      <c r="A48" s="31"/>
      <c r="B48" s="32"/>
      <c r="C48" s="33"/>
      <c r="D48" s="32"/>
      <c r="E48" s="32"/>
      <c r="F48" s="32"/>
      <c r="G48" s="32"/>
      <c r="H48" s="34"/>
      <c r="I48" s="35" t="str">
        <f>IF(AND(ISNUMBER(H48),ISNUMBER('Start here'!$B$15)),'Start here'!$B$15+H48,"")</f>
        <v/>
      </c>
      <c r="J48" s="32"/>
      <c r="K48" s="32"/>
    </row>
    <row r="49" spans="1:11" x14ac:dyDescent="0.25">
      <c r="A49" s="31"/>
      <c r="B49" s="32"/>
      <c r="C49" s="33"/>
      <c r="D49" s="32"/>
      <c r="E49" s="32"/>
      <c r="F49" s="32"/>
      <c r="G49" s="32"/>
      <c r="H49" s="34"/>
      <c r="I49" s="35" t="str">
        <f>IF(AND(ISNUMBER(H49),ISNUMBER('Start here'!$B$15)),'Start here'!$B$15+H49,"")</f>
        <v/>
      </c>
      <c r="J49" s="32"/>
      <c r="K49" s="32"/>
    </row>
    <row r="50" spans="1:11" x14ac:dyDescent="0.25">
      <c r="A50" s="31"/>
      <c r="B50" s="32"/>
      <c r="C50" s="33"/>
      <c r="D50" s="32"/>
      <c r="E50" s="32"/>
      <c r="F50" s="32"/>
      <c r="G50" s="32"/>
      <c r="H50" s="34"/>
      <c r="I50" s="35" t="str">
        <f>IF(AND(ISNUMBER(H50),ISNUMBER('Start here'!$B$15)),'Start here'!$B$15+H50,"")</f>
        <v/>
      </c>
      <c r="J50" s="32"/>
      <c r="K50" s="32"/>
    </row>
    <row r="51" spans="1:11" x14ac:dyDescent="0.25">
      <c r="A51" s="31"/>
      <c r="B51" s="32"/>
      <c r="C51" s="33"/>
      <c r="D51" s="32"/>
      <c r="E51" s="32"/>
      <c r="F51" s="32"/>
      <c r="G51" s="32"/>
      <c r="H51" s="34"/>
      <c r="I51" s="35" t="str">
        <f>IF(AND(ISNUMBER(H51),ISNUMBER('Start here'!$B$15)),'Start here'!$B$15+H51,"")</f>
        <v/>
      </c>
      <c r="J51" s="32"/>
      <c r="K51" s="32"/>
    </row>
    <row r="52" spans="1:11" x14ac:dyDescent="0.25">
      <c r="A52" s="31"/>
      <c r="B52" s="32"/>
      <c r="C52" s="33"/>
      <c r="D52" s="32"/>
      <c r="E52" s="32"/>
      <c r="F52" s="32"/>
      <c r="G52" s="32"/>
      <c r="H52" s="34"/>
      <c r="I52" s="35" t="str">
        <f>IF(AND(ISNUMBER(H52),ISNUMBER('Start here'!$B$15)),'Start here'!$B$15+H52,"")</f>
        <v/>
      </c>
      <c r="J52" s="32"/>
      <c r="K52" s="32"/>
    </row>
    <row r="53" spans="1:11" x14ac:dyDescent="0.25">
      <c r="A53" s="31"/>
      <c r="B53" s="32"/>
      <c r="C53" s="33"/>
      <c r="D53" s="32"/>
      <c r="E53" s="32"/>
      <c r="F53" s="32"/>
      <c r="G53" s="32"/>
      <c r="H53" s="34"/>
      <c r="I53" s="35" t="str">
        <f>IF(AND(ISNUMBER(H53),ISNUMBER('Start here'!$B$15)),'Start here'!$B$15+H53,"")</f>
        <v/>
      </c>
      <c r="J53" s="32"/>
      <c r="K53" s="32"/>
    </row>
    <row r="54" spans="1:11" x14ac:dyDescent="0.25">
      <c r="A54" s="31"/>
      <c r="B54" s="32"/>
      <c r="C54" s="33"/>
      <c r="D54" s="32"/>
      <c r="E54" s="32"/>
      <c r="F54" s="32"/>
      <c r="G54" s="32"/>
      <c r="H54" s="34"/>
      <c r="I54" s="35" t="str">
        <f>IF(AND(ISNUMBER(H54),ISNUMBER('Start here'!$B$15)),'Start here'!$B$15+H54,"")</f>
        <v/>
      </c>
      <c r="J54" s="32"/>
      <c r="K54" s="32"/>
    </row>
    <row r="55" spans="1:11" x14ac:dyDescent="0.25">
      <c r="A55" s="31"/>
      <c r="B55" s="32"/>
      <c r="C55" s="33"/>
      <c r="D55" s="32"/>
      <c r="E55" s="32"/>
      <c r="F55" s="32"/>
      <c r="G55" s="32"/>
      <c r="H55" s="34"/>
      <c r="I55" s="35" t="str">
        <f>IF(AND(ISNUMBER(H55),ISNUMBER('Start here'!$B$15)),'Start here'!$B$15+H55,"")</f>
        <v/>
      </c>
      <c r="J55" s="32"/>
      <c r="K55" s="32"/>
    </row>
    <row r="56" spans="1:11" x14ac:dyDescent="0.25">
      <c r="A56" s="31"/>
      <c r="B56" s="32"/>
      <c r="C56" s="33"/>
      <c r="D56" s="32"/>
      <c r="E56" s="32"/>
      <c r="F56" s="32"/>
      <c r="G56" s="32"/>
      <c r="H56" s="34"/>
      <c r="I56" s="35" t="str">
        <f>IF(AND(ISNUMBER(H56),ISNUMBER('Start here'!$B$15)),'Start here'!$B$15+H56,"")</f>
        <v/>
      </c>
      <c r="J56" s="32"/>
      <c r="K56" s="32"/>
    </row>
    <row r="57" spans="1:11" x14ac:dyDescent="0.25">
      <c r="A57" s="31"/>
      <c r="B57" s="32"/>
      <c r="C57" s="33"/>
      <c r="D57" s="32"/>
      <c r="E57" s="32"/>
      <c r="F57" s="32"/>
      <c r="G57" s="32"/>
      <c r="H57" s="34"/>
      <c r="I57" s="35" t="str">
        <f>IF(AND(ISNUMBER(H57),ISNUMBER('Start here'!$B$15)),'Start here'!$B$15+H57,"")</f>
        <v/>
      </c>
      <c r="J57" s="32"/>
      <c r="K57" s="32"/>
    </row>
    <row r="58" spans="1:11" x14ac:dyDescent="0.25">
      <c r="A58" s="31"/>
      <c r="B58" s="32"/>
      <c r="C58" s="33"/>
      <c r="D58" s="32"/>
      <c r="E58" s="32"/>
      <c r="F58" s="32"/>
      <c r="G58" s="32"/>
      <c r="H58" s="34"/>
      <c r="I58" s="35" t="str">
        <f>IF(AND(ISNUMBER(H58),ISNUMBER('Start here'!$B$15)),'Start here'!$B$15+H58,"")</f>
        <v/>
      </c>
      <c r="J58" s="32"/>
      <c r="K58" s="32"/>
    </row>
    <row r="59" spans="1:11" x14ac:dyDescent="0.25">
      <c r="A59" s="31"/>
      <c r="B59" s="32"/>
      <c r="C59" s="33"/>
      <c r="D59" s="32"/>
      <c r="E59" s="32"/>
      <c r="F59" s="32"/>
      <c r="G59" s="32"/>
      <c r="H59" s="34"/>
      <c r="I59" s="35" t="str">
        <f>IF(AND(ISNUMBER(H59),ISNUMBER('Start here'!$B$15)),'Start here'!$B$15+H59,"")</f>
        <v/>
      </c>
      <c r="J59" s="32"/>
      <c r="K59" s="32"/>
    </row>
    <row r="60" spans="1:11" x14ac:dyDescent="0.25">
      <c r="A60" s="31"/>
      <c r="B60" s="32"/>
      <c r="C60" s="33"/>
      <c r="D60" s="32"/>
      <c r="E60" s="32"/>
      <c r="F60" s="32"/>
      <c r="G60" s="32"/>
      <c r="H60" s="34"/>
      <c r="I60" s="35" t="str">
        <f>IF(AND(ISNUMBER(H60),ISNUMBER('Start here'!$B$15)),'Start here'!$B$15+H60,"")</f>
        <v/>
      </c>
      <c r="J60" s="32"/>
      <c r="K60" s="32"/>
    </row>
    <row r="61" spans="1:11" x14ac:dyDescent="0.25">
      <c r="A61" s="31"/>
      <c r="B61" s="32"/>
      <c r="C61" s="33"/>
      <c r="D61" s="32"/>
      <c r="E61" s="32"/>
      <c r="F61" s="32"/>
      <c r="G61" s="32"/>
      <c r="H61" s="34"/>
      <c r="I61" s="35" t="str">
        <f>IF(AND(ISNUMBER(H61),ISNUMBER('Start here'!$B$15)),'Start here'!$B$15+H61,"")</f>
        <v/>
      </c>
      <c r="J61" s="32"/>
      <c r="K61" s="32"/>
    </row>
    <row r="62" spans="1:11" x14ac:dyDescent="0.25">
      <c r="A62" s="31"/>
      <c r="B62" s="32"/>
      <c r="C62" s="33"/>
      <c r="D62" s="32"/>
      <c r="E62" s="32"/>
      <c r="F62" s="32"/>
      <c r="G62" s="32"/>
      <c r="H62" s="34"/>
      <c r="I62" s="35" t="str">
        <f>IF(AND(ISNUMBER(H62),ISNUMBER('Start here'!$B$15)),'Start here'!$B$15+H62,"")</f>
        <v/>
      </c>
      <c r="J62" s="32"/>
      <c r="K62" s="32"/>
    </row>
    <row r="63" spans="1:11" x14ac:dyDescent="0.25">
      <c r="A63" s="31"/>
      <c r="B63" s="32"/>
      <c r="C63" s="33"/>
      <c r="D63" s="32"/>
      <c r="E63" s="32"/>
      <c r="F63" s="32"/>
      <c r="G63" s="32"/>
      <c r="H63" s="34"/>
      <c r="I63" s="35" t="str">
        <f>IF(AND(ISNUMBER(H63),ISNUMBER('Start here'!$B$15)),'Start here'!$B$15+H63,"")</f>
        <v/>
      </c>
      <c r="J63" s="32"/>
      <c r="K63" s="32"/>
    </row>
    <row r="64" spans="1:11" x14ac:dyDescent="0.25">
      <c r="A64" s="31"/>
      <c r="B64" s="32"/>
      <c r="C64" s="33"/>
      <c r="D64" s="32"/>
      <c r="E64" s="32"/>
      <c r="F64" s="32"/>
      <c r="G64" s="32"/>
      <c r="H64" s="34"/>
      <c r="I64" s="35" t="str">
        <f>IF(AND(ISNUMBER(H64),ISNUMBER('Start here'!$B$15)),'Start here'!$B$15+H64,"")</f>
        <v/>
      </c>
      <c r="J64" s="32"/>
      <c r="K64" s="32"/>
    </row>
    <row r="65" spans="1:11" x14ac:dyDescent="0.25">
      <c r="A65" s="31"/>
      <c r="B65" s="32"/>
      <c r="C65" s="33"/>
      <c r="D65" s="32"/>
      <c r="E65" s="32"/>
      <c r="F65" s="32"/>
      <c r="G65" s="32"/>
      <c r="H65" s="34"/>
      <c r="I65" s="35" t="str">
        <f>IF(AND(ISNUMBER(H65),ISNUMBER('Start here'!$B$15)),'Start here'!$B$15+H65,"")</f>
        <v/>
      </c>
      <c r="J65" s="32"/>
      <c r="K65" s="32"/>
    </row>
    <row r="66" spans="1:11" x14ac:dyDescent="0.25">
      <c r="A66" s="31"/>
      <c r="B66" s="32"/>
      <c r="C66" s="33"/>
      <c r="D66" s="32"/>
      <c r="E66" s="32"/>
      <c r="F66" s="32"/>
      <c r="G66" s="32"/>
      <c r="H66" s="34"/>
      <c r="I66" s="35" t="str">
        <f>IF(AND(ISNUMBER(H66),ISNUMBER('Start here'!$B$15)),'Start here'!$B$15+H66,"")</f>
        <v/>
      </c>
      <c r="J66" s="32"/>
      <c r="K66" s="32"/>
    </row>
    <row r="67" spans="1:11" x14ac:dyDescent="0.25">
      <c r="A67" s="31"/>
      <c r="B67" s="32"/>
      <c r="C67" s="33"/>
      <c r="D67" s="32"/>
      <c r="E67" s="32"/>
      <c r="F67" s="32"/>
      <c r="G67" s="32"/>
      <c r="H67" s="34"/>
      <c r="I67" s="35" t="str">
        <f>IF(AND(ISNUMBER(H67),ISNUMBER('Start here'!$B$15)),'Start here'!$B$15+H67,"")</f>
        <v/>
      </c>
      <c r="J67" s="32"/>
      <c r="K67" s="32"/>
    </row>
    <row r="68" spans="1:11" x14ac:dyDescent="0.25">
      <c r="A68" s="31"/>
      <c r="B68" s="32"/>
      <c r="C68" s="33"/>
      <c r="D68" s="32"/>
      <c r="E68" s="32"/>
      <c r="F68" s="32"/>
      <c r="G68" s="32"/>
      <c r="H68" s="34"/>
      <c r="I68" s="35" t="str">
        <f>IF(AND(ISNUMBER(H68),ISNUMBER('Start here'!$B$15)),'Start here'!$B$15+H68,"")</f>
        <v/>
      </c>
      <c r="J68" s="32"/>
      <c r="K68" s="32"/>
    </row>
    <row r="69" spans="1:11" x14ac:dyDescent="0.25">
      <c r="A69" s="31"/>
      <c r="B69" s="32"/>
      <c r="C69" s="33"/>
      <c r="D69" s="32"/>
      <c r="E69" s="32"/>
      <c r="F69" s="32"/>
      <c r="G69" s="32"/>
      <c r="H69" s="34"/>
      <c r="I69" s="35" t="str">
        <f>IF(AND(ISNUMBER(H69),ISNUMBER('Start here'!$B$15)),'Start here'!$B$15+H69,"")</f>
        <v/>
      </c>
      <c r="J69" s="32"/>
      <c r="K69" s="32"/>
    </row>
    <row r="70" spans="1:11" x14ac:dyDescent="0.25">
      <c r="A70" s="31"/>
      <c r="B70" s="32"/>
      <c r="C70" s="33"/>
      <c r="D70" s="32"/>
      <c r="E70" s="32"/>
      <c r="F70" s="32"/>
      <c r="G70" s="32"/>
      <c r="H70" s="34"/>
      <c r="I70" s="35" t="str">
        <f>IF(AND(ISNUMBER(H70),ISNUMBER('Start here'!$B$15)),'Start here'!$B$15+H70,"")</f>
        <v/>
      </c>
      <c r="J70" s="32"/>
      <c r="K70" s="32"/>
    </row>
  </sheetData>
  <autoFilter ref="A4:K70"/>
  <mergeCells count="2">
    <mergeCell ref="A1:K1"/>
    <mergeCell ref="A2:K2"/>
  </mergeCells>
  <conditionalFormatting sqref="J5:J70">
    <cfRule type="containsText" dxfId="23" priority="1">
      <formula>NOT(ISERROR(SEARCH("Done",J5)))</formula>
    </cfRule>
    <cfRule type="containsText" dxfId="24" priority="2">
      <formula>NOT(ISERROR(SEARCH("Blocked",J5)))</formula>
    </cfRule>
    <cfRule type="containsText" dxfId="25" priority="3">
      <formula>NOT(ISERROR(SEARCH("In progress",J5)))</formula>
    </cfRule>
    <cfRule type="containsText" dxfId="26" priority="4">
      <formula>NOT(ISERROR(SEARCH("Not applicable",J5)))</formula>
    </cfRule>
  </conditionalFormatting>
  <dataValidations count="3">
    <dataValidation type="list" allowBlank="1" showErrorMessage="1" errorTitle="Platform" error="Pick a platform from the list." sqref="E5:E70">
      <formula1>"All,Shopify,WooCommerce,Custom,Shopify + WooCommerce,WooCommerce + Custom,Shopify + Custom"</formula1>
    </dataValidation>
    <dataValidation type="whole" allowBlank="1" showErrorMessage="1" errorTitle="Days from launch" error="Enter a whole number: negative before launch (e.g. -14), 0 on launch day, positive after." sqref="H5:H70">
      <formula1>-365</formula1>
      <formula2>365</formula2>
    </dataValidation>
    <dataValidation type="list" allowBlank="1" showErrorMessage="1" errorTitle="Status" error="Pick a status from the list." sqref="J5:J70">
      <formula1>"Not started,In progress,Done,Blocked,Not applicable"</formula1>
    </dataValidation>
  </dataValidations>
  <pageMargins left="0.4" right="0.4" top="0.5" bottom="0.6" header="0.3" footer="0.3"/>
  <pageSetup paperSize="9" orientation="landscape" fitToWidth="1" fitToHeight="0"/>
  <headerFooter>
    <oddFooter>&amp;L&amp;8JIN Design · Free template: jin-design.com/resources/templates/online-store-launch-checklist/&amp;R&amp;8Page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70"/>
  <sheetViews>
    <sheetView workbookViewId="0" showGridLines="0">
      <pane xSplit="3" ySplit="4" topLeftCell="D5" activePane="bottomRight" state="frozen"/>
      <selection pane="bottomRight"/>
    </sheetView>
  </sheetViews>
  <sheetFormatPr defaultRowHeight="15" outlineLevelRow="0" outlineLevelCol="0" x14ac:dyDescent="55"/>
  <cols>
    <col min="1" max="1" width="5" customWidth="1"/>
    <col min="2" max="2" width="13" customWidth="1"/>
    <col min="3" max="3" width="32" customWidth="1"/>
    <col min="4" max="4" width="50" customWidth="1"/>
    <col min="5" max="5" width="14" customWidth="1"/>
    <col min="6" max="6" width="40" customWidth="1"/>
    <col min="7" max="7" width="12" customWidth="1"/>
    <col min="8" max="8" width="10" customWidth="1"/>
    <col min="9" max="9" width="12" customWidth="1"/>
    <col min="10" max="10" width="13" customWidth="1"/>
    <col min="11" max="11" width="34" customWidth="1"/>
  </cols>
  <sheetData>
    <row r="1" ht="32" customHeight="1" spans="1:11" x14ac:dyDescent="0.25">
      <c r="A1" s="1" t="s">
        <v>312</v>
      </c>
      <c r="B1" s="1"/>
      <c r="C1" s="1"/>
      <c r="D1" s="1"/>
      <c r="E1" s="1"/>
      <c r="F1" s="1"/>
      <c r="G1" s="1"/>
      <c r="H1" s="1"/>
      <c r="I1" s="1"/>
      <c r="J1" s="1"/>
      <c r="K1" s="1"/>
    </row>
    <row r="2" ht="30" customHeight="1" spans="1:11" x14ac:dyDescent="0.25">
      <c r="A2" s="2" t="s">
        <v>313</v>
      </c>
      <c r="B2" s="2"/>
      <c r="C2" s="2"/>
      <c r="D2" s="2"/>
      <c r="E2" s="2"/>
      <c r="F2" s="2"/>
      <c r="G2" s="2"/>
      <c r="H2" s="2"/>
      <c r="I2" s="2"/>
      <c r="J2" s="2"/>
      <c r="K2" s="2"/>
    </row>
    <row r="4" ht="30" customHeight="1" spans="1:11" x14ac:dyDescent="0.25">
      <c r="A4" s="20" t="s">
        <v>58</v>
      </c>
      <c r="B4" s="20" t="s">
        <v>59</v>
      </c>
      <c r="C4" s="20" t="s">
        <v>60</v>
      </c>
      <c r="D4" s="20" t="s">
        <v>61</v>
      </c>
      <c r="E4" s="20" t="s">
        <v>13</v>
      </c>
      <c r="F4" s="20" t="s">
        <v>62</v>
      </c>
      <c r="G4" s="20" t="s">
        <v>63</v>
      </c>
      <c r="H4" s="20" t="s">
        <v>64</v>
      </c>
      <c r="I4" s="20" t="s">
        <v>65</v>
      </c>
      <c r="J4" s="20" t="s">
        <v>66</v>
      </c>
      <c r="K4" s="20" t="s">
        <v>67</v>
      </c>
    </row>
    <row r="5" spans="1:11" x14ac:dyDescent="0.25">
      <c r="A5" s="21">
        <v>1</v>
      </c>
      <c r="B5" s="22" t="s">
        <v>291</v>
      </c>
      <c r="C5" s="23" t="s">
        <v>314</v>
      </c>
      <c r="D5" s="22" t="s">
        <v>315</v>
      </c>
      <c r="E5" s="22" t="s">
        <v>71</v>
      </c>
      <c r="F5" s="22" t="s">
        <v>72</v>
      </c>
      <c r="G5" s="22" t="s">
        <v>101</v>
      </c>
      <c r="H5" s="24">
        <v>1</v>
      </c>
      <c r="I5" s="25">
        <f>IF(AND(ISNUMBER(H5),ISNUMBER('Start here'!$B$15)),'Start here'!$B$15+H5,"")</f>
        <v>46343</v>
      </c>
      <c r="J5" s="22" t="s">
        <v>33</v>
      </c>
      <c r="K5" s="22" t="s">
        <v>316</v>
      </c>
    </row>
    <row r="6" spans="1:11" x14ac:dyDescent="0.25">
      <c r="A6" s="26">
        <v>2</v>
      </c>
      <c r="B6" s="27" t="s">
        <v>253</v>
      </c>
      <c r="C6" s="28" t="s">
        <v>317</v>
      </c>
      <c r="D6" s="27" t="s">
        <v>318</v>
      </c>
      <c r="E6" s="27" t="s">
        <v>71</v>
      </c>
      <c r="F6" s="27" t="s">
        <v>72</v>
      </c>
      <c r="G6" s="27" t="s">
        <v>80</v>
      </c>
      <c r="H6" s="29">
        <v>2</v>
      </c>
      <c r="I6" s="30">
        <f>IF(AND(ISNUMBER(H6),ISNUMBER('Start here'!$B$15)),'Start here'!$B$15+H6,"")</f>
        <v>46344</v>
      </c>
      <c r="J6" s="27" t="s">
        <v>33</v>
      </c>
      <c r="K6" s="27" t="s">
        <v>319</v>
      </c>
    </row>
    <row r="7" spans="1:11" x14ac:dyDescent="0.25">
      <c r="A7" s="21">
        <v>3</v>
      </c>
      <c r="B7" s="22" t="s">
        <v>20</v>
      </c>
      <c r="C7" s="23" t="s">
        <v>320</v>
      </c>
      <c r="D7" s="22" t="s">
        <v>321</v>
      </c>
      <c r="E7" s="22" t="s">
        <v>71</v>
      </c>
      <c r="F7" s="22" t="s">
        <v>72</v>
      </c>
      <c r="G7" s="22" t="s">
        <v>83</v>
      </c>
      <c r="H7" s="24">
        <v>3</v>
      </c>
      <c r="I7" s="25">
        <f>IF(AND(ISNUMBER(H7),ISNUMBER('Start here'!$B$15)),'Start here'!$B$15+H7,"")</f>
        <v>46345</v>
      </c>
      <c r="J7" s="22" t="s">
        <v>33</v>
      </c>
      <c r="K7" s="22" t="s">
        <v>72</v>
      </c>
    </row>
    <row r="8" spans="1:11" x14ac:dyDescent="0.25">
      <c r="A8" s="26">
        <v>4</v>
      </c>
      <c r="B8" s="27" t="s">
        <v>163</v>
      </c>
      <c r="C8" s="28" t="s">
        <v>322</v>
      </c>
      <c r="D8" s="27" t="s">
        <v>323</v>
      </c>
      <c r="E8" s="27" t="s">
        <v>71</v>
      </c>
      <c r="F8" s="27" t="s">
        <v>72</v>
      </c>
      <c r="G8" s="27" t="s">
        <v>80</v>
      </c>
      <c r="H8" s="29">
        <v>7</v>
      </c>
      <c r="I8" s="30">
        <f>IF(AND(ISNUMBER(H8),ISNUMBER('Start here'!$B$15)),'Start here'!$B$15+H8,"")</f>
        <v>46349</v>
      </c>
      <c r="J8" s="27" t="s">
        <v>33</v>
      </c>
      <c r="K8" s="27" t="s">
        <v>72</v>
      </c>
    </row>
    <row r="9" spans="1:11" x14ac:dyDescent="0.25">
      <c r="A9" s="21">
        <v>5</v>
      </c>
      <c r="B9" s="22" t="s">
        <v>94</v>
      </c>
      <c r="C9" s="23" t="s">
        <v>324</v>
      </c>
      <c r="D9" s="22" t="s">
        <v>325</v>
      </c>
      <c r="E9" s="22" t="s">
        <v>71</v>
      </c>
      <c r="F9" s="22" t="s">
        <v>72</v>
      </c>
      <c r="G9" s="22" t="s">
        <v>94</v>
      </c>
      <c r="H9" s="24">
        <v>10</v>
      </c>
      <c r="I9" s="25">
        <f>IF(AND(ISNUMBER(H9),ISNUMBER('Start here'!$B$15)),'Start here'!$B$15+H9,"")</f>
        <v>46352</v>
      </c>
      <c r="J9" s="22" t="s">
        <v>33</v>
      </c>
      <c r="K9" s="22" t="s">
        <v>72</v>
      </c>
    </row>
    <row r="10" spans="1:11" x14ac:dyDescent="0.25">
      <c r="A10" s="26">
        <v>6</v>
      </c>
      <c r="B10" s="27" t="s">
        <v>208</v>
      </c>
      <c r="C10" s="28" t="s">
        <v>326</v>
      </c>
      <c r="D10" s="27" t="s">
        <v>327</v>
      </c>
      <c r="E10" s="27" t="s">
        <v>71</v>
      </c>
      <c r="F10" s="27" t="s">
        <v>72</v>
      </c>
      <c r="G10" s="27" t="s">
        <v>80</v>
      </c>
      <c r="H10" s="29">
        <v>14</v>
      </c>
      <c r="I10" s="30">
        <f>IF(AND(ISNUMBER(H10),ISNUMBER('Start here'!$B$15)),'Start here'!$B$15+H10,"")</f>
        <v>46356</v>
      </c>
      <c r="J10" s="27" t="s">
        <v>33</v>
      </c>
      <c r="K10" s="27" t="s">
        <v>72</v>
      </c>
    </row>
    <row r="11" spans="1:11" x14ac:dyDescent="0.25">
      <c r="A11" s="21">
        <v>7</v>
      </c>
      <c r="B11" s="22" t="s">
        <v>190</v>
      </c>
      <c r="C11" s="23" t="s">
        <v>328</v>
      </c>
      <c r="D11" s="22" t="s">
        <v>329</v>
      </c>
      <c r="E11" s="22" t="s">
        <v>71</v>
      </c>
      <c r="F11" s="22" t="s">
        <v>72</v>
      </c>
      <c r="G11" s="22" t="s">
        <v>101</v>
      </c>
      <c r="H11" s="24">
        <v>14</v>
      </c>
      <c r="I11" s="25">
        <f>IF(AND(ISNUMBER(H11),ISNUMBER('Start here'!$B$15)),'Start here'!$B$15+H11,"")</f>
        <v>46356</v>
      </c>
      <c r="J11" s="22" t="s">
        <v>33</v>
      </c>
      <c r="K11" s="22" t="s">
        <v>72</v>
      </c>
    </row>
    <row r="12" spans="1:11" x14ac:dyDescent="0.25">
      <c r="A12" s="26">
        <v>8</v>
      </c>
      <c r="B12" s="27" t="s">
        <v>330</v>
      </c>
      <c r="C12" s="28" t="s">
        <v>331</v>
      </c>
      <c r="D12" s="27" t="s">
        <v>332</v>
      </c>
      <c r="E12" s="27" t="s">
        <v>71</v>
      </c>
      <c r="F12" s="27" t="s">
        <v>72</v>
      </c>
      <c r="G12" s="27" t="s">
        <v>73</v>
      </c>
      <c r="H12" s="29">
        <v>14</v>
      </c>
      <c r="I12" s="30">
        <f>IF(AND(ISNUMBER(H12),ISNUMBER('Start here'!$B$15)),'Start here'!$B$15+H12,"")</f>
        <v>46356</v>
      </c>
      <c r="J12" s="27" t="s">
        <v>33</v>
      </c>
      <c r="K12" s="27" t="s">
        <v>72</v>
      </c>
    </row>
    <row r="13" spans="1:11" x14ac:dyDescent="0.25">
      <c r="A13" s="21">
        <v>9</v>
      </c>
      <c r="B13" s="22" t="s">
        <v>119</v>
      </c>
      <c r="C13" s="23" t="s">
        <v>333</v>
      </c>
      <c r="D13" s="22" t="s">
        <v>334</v>
      </c>
      <c r="E13" s="22" t="s">
        <v>71</v>
      </c>
      <c r="F13" s="22" t="s">
        <v>335</v>
      </c>
      <c r="G13" s="22" t="s">
        <v>80</v>
      </c>
      <c r="H13" s="24">
        <v>21</v>
      </c>
      <c r="I13" s="25">
        <f>IF(AND(ISNUMBER(H13),ISNUMBER('Start here'!$B$15)),'Start here'!$B$15+H13,"")</f>
        <v>46363</v>
      </c>
      <c r="J13" s="22" t="s">
        <v>33</v>
      </c>
      <c r="K13" s="22" t="s">
        <v>72</v>
      </c>
    </row>
    <row r="14" spans="1:11" x14ac:dyDescent="0.25">
      <c r="A14" s="26">
        <v>10</v>
      </c>
      <c r="B14" s="27" t="s">
        <v>336</v>
      </c>
      <c r="C14" s="28" t="s">
        <v>337</v>
      </c>
      <c r="D14" s="27" t="s">
        <v>338</v>
      </c>
      <c r="E14" s="27" t="s">
        <v>71</v>
      </c>
      <c r="F14" s="27" t="s">
        <v>72</v>
      </c>
      <c r="G14" s="27" t="s">
        <v>80</v>
      </c>
      <c r="H14" s="29">
        <v>28</v>
      </c>
      <c r="I14" s="30">
        <f>IF(AND(ISNUMBER(H14),ISNUMBER('Start here'!$B$15)),'Start here'!$B$15+H14,"")</f>
        <v>46370</v>
      </c>
      <c r="J14" s="27" t="s">
        <v>33</v>
      </c>
      <c r="K14" s="27" t="s">
        <v>72</v>
      </c>
    </row>
    <row r="15" spans="1:11" x14ac:dyDescent="0.25">
      <c r="A15" s="21">
        <v>11</v>
      </c>
      <c r="B15" s="22" t="s">
        <v>339</v>
      </c>
      <c r="C15" s="23" t="s">
        <v>340</v>
      </c>
      <c r="D15" s="22" t="s">
        <v>341</v>
      </c>
      <c r="E15" s="22" t="s">
        <v>71</v>
      </c>
      <c r="F15" s="22" t="s">
        <v>72</v>
      </c>
      <c r="G15" s="22" t="s">
        <v>73</v>
      </c>
      <c r="H15" s="24">
        <v>30</v>
      </c>
      <c r="I15" s="25">
        <f>IF(AND(ISNUMBER(H15),ISNUMBER('Start here'!$B$15)),'Start here'!$B$15+H15,"")</f>
        <v>46372</v>
      </c>
      <c r="J15" s="22" t="s">
        <v>33</v>
      </c>
      <c r="K15" s="22" t="s">
        <v>72</v>
      </c>
    </row>
    <row r="16" spans="1:11" x14ac:dyDescent="0.25">
      <c r="A16" s="26">
        <v>12</v>
      </c>
      <c r="B16" s="27" t="s">
        <v>342</v>
      </c>
      <c r="C16" s="28" t="s">
        <v>343</v>
      </c>
      <c r="D16" s="27" t="s">
        <v>344</v>
      </c>
      <c r="E16" s="27" t="s">
        <v>71</v>
      </c>
      <c r="F16" s="27" t="s">
        <v>72</v>
      </c>
      <c r="G16" s="27" t="s">
        <v>73</v>
      </c>
      <c r="H16" s="29">
        <v>30</v>
      </c>
      <c r="I16" s="30">
        <f>IF(AND(ISNUMBER(H16),ISNUMBER('Start here'!$B$15)),'Start here'!$B$15+H16,"")</f>
        <v>46372</v>
      </c>
      <c r="J16" s="27" t="s">
        <v>33</v>
      </c>
      <c r="K16" s="27" t="s">
        <v>72</v>
      </c>
    </row>
    <row r="17" spans="1:11" x14ac:dyDescent="0.25">
      <c r="A17" s="31"/>
      <c r="B17" s="32"/>
      <c r="C17" s="33"/>
      <c r="D17" s="32"/>
      <c r="E17" s="32"/>
      <c r="F17" s="32"/>
      <c r="G17" s="32"/>
      <c r="H17" s="34"/>
      <c r="I17" s="35" t="str">
        <f>IF(AND(ISNUMBER(H17),ISNUMBER('Start here'!$B$15)),'Start here'!$B$15+H17,"")</f>
        <v/>
      </c>
      <c r="J17" s="32"/>
      <c r="K17" s="32"/>
    </row>
    <row r="18" spans="1:11" x14ac:dyDescent="0.25">
      <c r="A18" s="31"/>
      <c r="B18" s="32"/>
      <c r="C18" s="33"/>
      <c r="D18" s="32"/>
      <c r="E18" s="32"/>
      <c r="F18" s="32"/>
      <c r="G18" s="32"/>
      <c r="H18" s="34"/>
      <c r="I18" s="35" t="str">
        <f>IF(AND(ISNUMBER(H18),ISNUMBER('Start here'!$B$15)),'Start here'!$B$15+H18,"")</f>
        <v/>
      </c>
      <c r="J18" s="32"/>
      <c r="K18" s="32"/>
    </row>
    <row r="19" spans="1:11" x14ac:dyDescent="0.25">
      <c r="A19" s="31"/>
      <c r="B19" s="32"/>
      <c r="C19" s="33"/>
      <c r="D19" s="32"/>
      <c r="E19" s="32"/>
      <c r="F19" s="32"/>
      <c r="G19" s="32"/>
      <c r="H19" s="34"/>
      <c r="I19" s="35" t="str">
        <f>IF(AND(ISNUMBER(H19),ISNUMBER('Start here'!$B$15)),'Start here'!$B$15+H19,"")</f>
        <v/>
      </c>
      <c r="J19" s="32"/>
      <c r="K19" s="32"/>
    </row>
    <row r="20" spans="1:11" x14ac:dyDescent="0.25">
      <c r="A20" s="31"/>
      <c r="B20" s="32"/>
      <c r="C20" s="33"/>
      <c r="D20" s="32"/>
      <c r="E20" s="32"/>
      <c r="F20" s="32"/>
      <c r="G20" s="32"/>
      <c r="H20" s="34"/>
      <c r="I20" s="35" t="str">
        <f>IF(AND(ISNUMBER(H20),ISNUMBER('Start here'!$B$15)),'Start here'!$B$15+H20,"")</f>
        <v/>
      </c>
      <c r="J20" s="32"/>
      <c r="K20" s="32"/>
    </row>
    <row r="21" spans="1:11" x14ac:dyDescent="0.25">
      <c r="A21" s="31"/>
      <c r="B21" s="32"/>
      <c r="C21" s="33"/>
      <c r="D21" s="32"/>
      <c r="E21" s="32"/>
      <c r="F21" s="32"/>
      <c r="G21" s="32"/>
      <c r="H21" s="34"/>
      <c r="I21" s="35" t="str">
        <f>IF(AND(ISNUMBER(H21),ISNUMBER('Start here'!$B$15)),'Start here'!$B$15+H21,"")</f>
        <v/>
      </c>
      <c r="J21" s="32"/>
      <c r="K21" s="32"/>
    </row>
    <row r="22" spans="1:11" x14ac:dyDescent="0.25">
      <c r="A22" s="31"/>
      <c r="B22" s="32"/>
      <c r="C22" s="33"/>
      <c r="D22" s="32"/>
      <c r="E22" s="32"/>
      <c r="F22" s="32"/>
      <c r="G22" s="32"/>
      <c r="H22" s="34"/>
      <c r="I22" s="35" t="str">
        <f>IF(AND(ISNUMBER(H22),ISNUMBER('Start here'!$B$15)),'Start here'!$B$15+H22,"")</f>
        <v/>
      </c>
      <c r="J22" s="32"/>
      <c r="K22" s="32"/>
    </row>
    <row r="23" spans="1:11" x14ac:dyDescent="0.25">
      <c r="A23" s="31"/>
      <c r="B23" s="32"/>
      <c r="C23" s="33"/>
      <c r="D23" s="32"/>
      <c r="E23" s="32"/>
      <c r="F23" s="32"/>
      <c r="G23" s="32"/>
      <c r="H23" s="34"/>
      <c r="I23" s="35" t="str">
        <f>IF(AND(ISNUMBER(H23),ISNUMBER('Start here'!$B$15)),'Start here'!$B$15+H23,"")</f>
        <v/>
      </c>
      <c r="J23" s="32"/>
      <c r="K23" s="32"/>
    </row>
    <row r="24" spans="1:11" x14ac:dyDescent="0.25">
      <c r="A24" s="31"/>
      <c r="B24" s="32"/>
      <c r="C24" s="33"/>
      <c r="D24" s="32"/>
      <c r="E24" s="32"/>
      <c r="F24" s="32"/>
      <c r="G24" s="32"/>
      <c r="H24" s="34"/>
      <c r="I24" s="35" t="str">
        <f>IF(AND(ISNUMBER(H24),ISNUMBER('Start here'!$B$15)),'Start here'!$B$15+H24,"")</f>
        <v/>
      </c>
      <c r="J24" s="32"/>
      <c r="K24" s="32"/>
    </row>
    <row r="25" spans="1:11" x14ac:dyDescent="0.25">
      <c r="A25" s="31"/>
      <c r="B25" s="32"/>
      <c r="C25" s="33"/>
      <c r="D25" s="32"/>
      <c r="E25" s="32"/>
      <c r="F25" s="32"/>
      <c r="G25" s="32"/>
      <c r="H25" s="34"/>
      <c r="I25" s="35" t="str">
        <f>IF(AND(ISNUMBER(H25),ISNUMBER('Start here'!$B$15)),'Start here'!$B$15+H25,"")</f>
        <v/>
      </c>
      <c r="J25" s="32"/>
      <c r="K25" s="32"/>
    </row>
    <row r="26" spans="1:11" x14ac:dyDescent="0.25">
      <c r="A26" s="31"/>
      <c r="B26" s="32"/>
      <c r="C26" s="33"/>
      <c r="D26" s="32"/>
      <c r="E26" s="32"/>
      <c r="F26" s="32"/>
      <c r="G26" s="32"/>
      <c r="H26" s="34"/>
      <c r="I26" s="35" t="str">
        <f>IF(AND(ISNUMBER(H26),ISNUMBER('Start here'!$B$15)),'Start here'!$B$15+H26,"")</f>
        <v/>
      </c>
      <c r="J26" s="32"/>
      <c r="K26" s="32"/>
    </row>
    <row r="27" spans="1:11" x14ac:dyDescent="0.25">
      <c r="A27" s="31"/>
      <c r="B27" s="32"/>
      <c r="C27" s="33"/>
      <c r="D27" s="32"/>
      <c r="E27" s="32"/>
      <c r="F27" s="32"/>
      <c r="G27" s="32"/>
      <c r="H27" s="34"/>
      <c r="I27" s="35" t="str">
        <f>IF(AND(ISNUMBER(H27),ISNUMBER('Start here'!$B$15)),'Start here'!$B$15+H27,"")</f>
        <v/>
      </c>
      <c r="J27" s="32"/>
      <c r="K27" s="32"/>
    </row>
    <row r="28" spans="1:11" x14ac:dyDescent="0.25">
      <c r="A28" s="31"/>
      <c r="B28" s="32"/>
      <c r="C28" s="33"/>
      <c r="D28" s="32"/>
      <c r="E28" s="32"/>
      <c r="F28" s="32"/>
      <c r="G28" s="32"/>
      <c r="H28" s="34"/>
      <c r="I28" s="35" t="str">
        <f>IF(AND(ISNUMBER(H28),ISNUMBER('Start here'!$B$15)),'Start here'!$B$15+H28,"")</f>
        <v/>
      </c>
      <c r="J28" s="32"/>
      <c r="K28" s="32"/>
    </row>
    <row r="29" spans="1:11" x14ac:dyDescent="0.25">
      <c r="A29" s="31"/>
      <c r="B29" s="32"/>
      <c r="C29" s="33"/>
      <c r="D29" s="32"/>
      <c r="E29" s="32"/>
      <c r="F29" s="32"/>
      <c r="G29" s="32"/>
      <c r="H29" s="34"/>
      <c r="I29" s="35" t="str">
        <f>IF(AND(ISNUMBER(H29),ISNUMBER('Start here'!$B$15)),'Start here'!$B$15+H29,"")</f>
        <v/>
      </c>
      <c r="J29" s="32"/>
      <c r="K29" s="32"/>
    </row>
    <row r="30" spans="1:11" x14ac:dyDescent="0.25">
      <c r="A30" s="31"/>
      <c r="B30" s="32"/>
      <c r="C30" s="33"/>
      <c r="D30" s="32"/>
      <c r="E30" s="32"/>
      <c r="F30" s="32"/>
      <c r="G30" s="32"/>
      <c r="H30" s="34"/>
      <c r="I30" s="35" t="str">
        <f>IF(AND(ISNUMBER(H30),ISNUMBER('Start here'!$B$15)),'Start here'!$B$15+H30,"")</f>
        <v/>
      </c>
      <c r="J30" s="32"/>
      <c r="K30" s="32"/>
    </row>
    <row r="31" spans="1:11" x14ac:dyDescent="0.25">
      <c r="A31" s="31"/>
      <c r="B31" s="32"/>
      <c r="C31" s="33"/>
      <c r="D31" s="32"/>
      <c r="E31" s="32"/>
      <c r="F31" s="32"/>
      <c r="G31" s="32"/>
      <c r="H31" s="34"/>
      <c r="I31" s="35" t="str">
        <f>IF(AND(ISNUMBER(H31),ISNUMBER('Start here'!$B$15)),'Start here'!$B$15+H31,"")</f>
        <v/>
      </c>
      <c r="J31" s="32"/>
      <c r="K31" s="32"/>
    </row>
    <row r="32" spans="1:11" x14ac:dyDescent="0.25">
      <c r="A32" s="31"/>
      <c r="B32" s="32"/>
      <c r="C32" s="33"/>
      <c r="D32" s="32"/>
      <c r="E32" s="32"/>
      <c r="F32" s="32"/>
      <c r="G32" s="32"/>
      <c r="H32" s="34"/>
      <c r="I32" s="35" t="str">
        <f>IF(AND(ISNUMBER(H32),ISNUMBER('Start here'!$B$15)),'Start here'!$B$15+H32,"")</f>
        <v/>
      </c>
      <c r="J32" s="32"/>
      <c r="K32" s="32"/>
    </row>
    <row r="33" spans="1:11" x14ac:dyDescent="0.25">
      <c r="A33" s="31"/>
      <c r="B33" s="32"/>
      <c r="C33" s="33"/>
      <c r="D33" s="32"/>
      <c r="E33" s="32"/>
      <c r="F33" s="32"/>
      <c r="G33" s="32"/>
      <c r="H33" s="34"/>
      <c r="I33" s="35" t="str">
        <f>IF(AND(ISNUMBER(H33),ISNUMBER('Start here'!$B$15)),'Start here'!$B$15+H33,"")</f>
        <v/>
      </c>
      <c r="J33" s="32"/>
      <c r="K33" s="32"/>
    </row>
    <row r="34" spans="1:11" x14ac:dyDescent="0.25">
      <c r="A34" s="31"/>
      <c r="B34" s="32"/>
      <c r="C34" s="33"/>
      <c r="D34" s="32"/>
      <c r="E34" s="32"/>
      <c r="F34" s="32"/>
      <c r="G34" s="32"/>
      <c r="H34" s="34"/>
      <c r="I34" s="35" t="str">
        <f>IF(AND(ISNUMBER(H34),ISNUMBER('Start here'!$B$15)),'Start here'!$B$15+H34,"")</f>
        <v/>
      </c>
      <c r="J34" s="32"/>
      <c r="K34" s="32"/>
    </row>
    <row r="35" spans="1:11" x14ac:dyDescent="0.25">
      <c r="A35" s="31"/>
      <c r="B35" s="32"/>
      <c r="C35" s="33"/>
      <c r="D35" s="32"/>
      <c r="E35" s="32"/>
      <c r="F35" s="32"/>
      <c r="G35" s="32"/>
      <c r="H35" s="34"/>
      <c r="I35" s="35" t="str">
        <f>IF(AND(ISNUMBER(H35),ISNUMBER('Start here'!$B$15)),'Start here'!$B$15+H35,"")</f>
        <v/>
      </c>
      <c r="J35" s="32"/>
      <c r="K35" s="32"/>
    </row>
    <row r="36" spans="1:11" x14ac:dyDescent="0.25">
      <c r="A36" s="31"/>
      <c r="B36" s="32"/>
      <c r="C36" s="33"/>
      <c r="D36" s="32"/>
      <c r="E36" s="32"/>
      <c r="F36" s="32"/>
      <c r="G36" s="32"/>
      <c r="H36" s="34"/>
      <c r="I36" s="35" t="str">
        <f>IF(AND(ISNUMBER(H36),ISNUMBER('Start here'!$B$15)),'Start here'!$B$15+H36,"")</f>
        <v/>
      </c>
      <c r="J36" s="32"/>
      <c r="K36" s="32"/>
    </row>
    <row r="37" spans="1:11" x14ac:dyDescent="0.25">
      <c r="A37" s="31"/>
      <c r="B37" s="32"/>
      <c r="C37" s="33"/>
      <c r="D37" s="32"/>
      <c r="E37" s="32"/>
      <c r="F37" s="32"/>
      <c r="G37" s="32"/>
      <c r="H37" s="34"/>
      <c r="I37" s="35" t="str">
        <f>IF(AND(ISNUMBER(H37),ISNUMBER('Start here'!$B$15)),'Start here'!$B$15+H37,"")</f>
        <v/>
      </c>
      <c r="J37" s="32"/>
      <c r="K37" s="32"/>
    </row>
    <row r="38" spans="1:11" x14ac:dyDescent="0.25">
      <c r="A38" s="31"/>
      <c r="B38" s="32"/>
      <c r="C38" s="33"/>
      <c r="D38" s="32"/>
      <c r="E38" s="32"/>
      <c r="F38" s="32"/>
      <c r="G38" s="32"/>
      <c r="H38" s="34"/>
      <c r="I38" s="35" t="str">
        <f>IF(AND(ISNUMBER(H38),ISNUMBER('Start here'!$B$15)),'Start here'!$B$15+H38,"")</f>
        <v/>
      </c>
      <c r="J38" s="32"/>
      <c r="K38" s="32"/>
    </row>
    <row r="39" spans="1:11" x14ac:dyDescent="0.25">
      <c r="A39" s="31"/>
      <c r="B39" s="32"/>
      <c r="C39" s="33"/>
      <c r="D39" s="32"/>
      <c r="E39" s="32"/>
      <c r="F39" s="32"/>
      <c r="G39" s="32"/>
      <c r="H39" s="34"/>
      <c r="I39" s="35" t="str">
        <f>IF(AND(ISNUMBER(H39),ISNUMBER('Start here'!$B$15)),'Start here'!$B$15+H39,"")</f>
        <v/>
      </c>
      <c r="J39" s="32"/>
      <c r="K39" s="32"/>
    </row>
    <row r="40" spans="1:11" x14ac:dyDescent="0.25">
      <c r="A40" s="31"/>
      <c r="B40" s="32"/>
      <c r="C40" s="33"/>
      <c r="D40" s="32"/>
      <c r="E40" s="32"/>
      <c r="F40" s="32"/>
      <c r="G40" s="32"/>
      <c r="H40" s="34"/>
      <c r="I40" s="35" t="str">
        <f>IF(AND(ISNUMBER(H40),ISNUMBER('Start here'!$B$15)),'Start here'!$B$15+H40,"")</f>
        <v/>
      </c>
      <c r="J40" s="32"/>
      <c r="K40" s="32"/>
    </row>
    <row r="41" spans="1:11" x14ac:dyDescent="0.25">
      <c r="A41" s="31"/>
      <c r="B41" s="32"/>
      <c r="C41" s="33"/>
      <c r="D41" s="32"/>
      <c r="E41" s="32"/>
      <c r="F41" s="32"/>
      <c r="G41" s="32"/>
      <c r="H41" s="34"/>
      <c r="I41" s="35" t="str">
        <f>IF(AND(ISNUMBER(H41),ISNUMBER('Start here'!$B$15)),'Start here'!$B$15+H41,"")</f>
        <v/>
      </c>
      <c r="J41" s="32"/>
      <c r="K41" s="32"/>
    </row>
    <row r="42" spans="1:11" x14ac:dyDescent="0.25">
      <c r="A42" s="31"/>
      <c r="B42" s="32"/>
      <c r="C42" s="33"/>
      <c r="D42" s="32"/>
      <c r="E42" s="32"/>
      <c r="F42" s="32"/>
      <c r="G42" s="32"/>
      <c r="H42" s="34"/>
      <c r="I42" s="35" t="str">
        <f>IF(AND(ISNUMBER(H42),ISNUMBER('Start here'!$B$15)),'Start here'!$B$15+H42,"")</f>
        <v/>
      </c>
      <c r="J42" s="32"/>
      <c r="K42" s="32"/>
    </row>
    <row r="43" spans="1:11" x14ac:dyDescent="0.25">
      <c r="A43" s="31"/>
      <c r="B43" s="32"/>
      <c r="C43" s="33"/>
      <c r="D43" s="32"/>
      <c r="E43" s="32"/>
      <c r="F43" s="32"/>
      <c r="G43" s="32"/>
      <c r="H43" s="34"/>
      <c r="I43" s="35" t="str">
        <f>IF(AND(ISNUMBER(H43),ISNUMBER('Start here'!$B$15)),'Start here'!$B$15+H43,"")</f>
        <v/>
      </c>
      <c r="J43" s="32"/>
      <c r="K43" s="32"/>
    </row>
    <row r="44" spans="1:11" x14ac:dyDescent="0.25">
      <c r="A44" s="31"/>
      <c r="B44" s="32"/>
      <c r="C44" s="33"/>
      <c r="D44" s="32"/>
      <c r="E44" s="32"/>
      <c r="F44" s="32"/>
      <c r="G44" s="32"/>
      <c r="H44" s="34"/>
      <c r="I44" s="35" t="str">
        <f>IF(AND(ISNUMBER(H44),ISNUMBER('Start here'!$B$15)),'Start here'!$B$15+H44,"")</f>
        <v/>
      </c>
      <c r="J44" s="32"/>
      <c r="K44" s="32"/>
    </row>
    <row r="45" spans="1:11" x14ac:dyDescent="0.25">
      <c r="A45" s="31"/>
      <c r="B45" s="32"/>
      <c r="C45" s="33"/>
      <c r="D45" s="32"/>
      <c r="E45" s="32"/>
      <c r="F45" s="32"/>
      <c r="G45" s="32"/>
      <c r="H45" s="34"/>
      <c r="I45" s="35" t="str">
        <f>IF(AND(ISNUMBER(H45),ISNUMBER('Start here'!$B$15)),'Start here'!$B$15+H45,"")</f>
        <v/>
      </c>
      <c r="J45" s="32"/>
      <c r="K45" s="32"/>
    </row>
    <row r="46" spans="1:11" x14ac:dyDescent="0.25">
      <c r="A46" s="31"/>
      <c r="B46" s="32"/>
      <c r="C46" s="33"/>
      <c r="D46" s="32"/>
      <c r="E46" s="32"/>
      <c r="F46" s="32"/>
      <c r="G46" s="32"/>
      <c r="H46" s="34"/>
      <c r="I46" s="35" t="str">
        <f>IF(AND(ISNUMBER(H46),ISNUMBER('Start here'!$B$15)),'Start here'!$B$15+H46,"")</f>
        <v/>
      </c>
      <c r="J46" s="32"/>
      <c r="K46" s="32"/>
    </row>
    <row r="47" spans="1:11" x14ac:dyDescent="0.25">
      <c r="A47" s="31"/>
      <c r="B47" s="32"/>
      <c r="C47" s="33"/>
      <c r="D47" s="32"/>
      <c r="E47" s="32"/>
      <c r="F47" s="32"/>
      <c r="G47" s="32"/>
      <c r="H47" s="34"/>
      <c r="I47" s="35" t="str">
        <f>IF(AND(ISNUMBER(H47),ISNUMBER('Start here'!$B$15)),'Start here'!$B$15+H47,"")</f>
        <v/>
      </c>
      <c r="J47" s="32"/>
      <c r="K47" s="32"/>
    </row>
    <row r="48" spans="1:11" x14ac:dyDescent="0.25">
      <c r="A48" s="31"/>
      <c r="B48" s="32"/>
      <c r="C48" s="33"/>
      <c r="D48" s="32"/>
      <c r="E48" s="32"/>
      <c r="F48" s="32"/>
      <c r="G48" s="32"/>
      <c r="H48" s="34"/>
      <c r="I48" s="35" t="str">
        <f>IF(AND(ISNUMBER(H48),ISNUMBER('Start here'!$B$15)),'Start here'!$B$15+H48,"")</f>
        <v/>
      </c>
      <c r="J48" s="32"/>
      <c r="K48" s="32"/>
    </row>
    <row r="49" spans="1:11" x14ac:dyDescent="0.25">
      <c r="A49" s="31"/>
      <c r="B49" s="32"/>
      <c r="C49" s="33"/>
      <c r="D49" s="32"/>
      <c r="E49" s="32"/>
      <c r="F49" s="32"/>
      <c r="G49" s="32"/>
      <c r="H49" s="34"/>
      <c r="I49" s="35" t="str">
        <f>IF(AND(ISNUMBER(H49),ISNUMBER('Start here'!$B$15)),'Start here'!$B$15+H49,"")</f>
        <v/>
      </c>
      <c r="J49" s="32"/>
      <c r="K49" s="32"/>
    </row>
    <row r="50" spans="1:11" x14ac:dyDescent="0.25">
      <c r="A50" s="31"/>
      <c r="B50" s="32"/>
      <c r="C50" s="33"/>
      <c r="D50" s="32"/>
      <c r="E50" s="32"/>
      <c r="F50" s="32"/>
      <c r="G50" s="32"/>
      <c r="H50" s="34"/>
      <c r="I50" s="35" t="str">
        <f>IF(AND(ISNUMBER(H50),ISNUMBER('Start here'!$B$15)),'Start here'!$B$15+H50,"")</f>
        <v/>
      </c>
      <c r="J50" s="32"/>
      <c r="K50" s="32"/>
    </row>
    <row r="51" spans="1:11" x14ac:dyDescent="0.25">
      <c r="A51" s="31"/>
      <c r="B51" s="32"/>
      <c r="C51" s="33"/>
      <c r="D51" s="32"/>
      <c r="E51" s="32"/>
      <c r="F51" s="32"/>
      <c r="G51" s="32"/>
      <c r="H51" s="34"/>
      <c r="I51" s="35" t="str">
        <f>IF(AND(ISNUMBER(H51),ISNUMBER('Start here'!$B$15)),'Start here'!$B$15+H51,"")</f>
        <v/>
      </c>
      <c r="J51" s="32"/>
      <c r="K51" s="32"/>
    </row>
    <row r="52" spans="1:11" x14ac:dyDescent="0.25">
      <c r="A52" s="31"/>
      <c r="B52" s="32"/>
      <c r="C52" s="33"/>
      <c r="D52" s="32"/>
      <c r="E52" s="32"/>
      <c r="F52" s="32"/>
      <c r="G52" s="32"/>
      <c r="H52" s="34"/>
      <c r="I52" s="35" t="str">
        <f>IF(AND(ISNUMBER(H52),ISNUMBER('Start here'!$B$15)),'Start here'!$B$15+H52,"")</f>
        <v/>
      </c>
      <c r="J52" s="32"/>
      <c r="K52" s="32"/>
    </row>
    <row r="53" spans="1:11" x14ac:dyDescent="0.25">
      <c r="A53" s="31"/>
      <c r="B53" s="32"/>
      <c r="C53" s="33"/>
      <c r="D53" s="32"/>
      <c r="E53" s="32"/>
      <c r="F53" s="32"/>
      <c r="G53" s="32"/>
      <c r="H53" s="34"/>
      <c r="I53" s="35" t="str">
        <f>IF(AND(ISNUMBER(H53),ISNUMBER('Start here'!$B$15)),'Start here'!$B$15+H53,"")</f>
        <v/>
      </c>
      <c r="J53" s="32"/>
      <c r="K53" s="32"/>
    </row>
    <row r="54" spans="1:11" x14ac:dyDescent="0.25">
      <c r="A54" s="31"/>
      <c r="B54" s="32"/>
      <c r="C54" s="33"/>
      <c r="D54" s="32"/>
      <c r="E54" s="32"/>
      <c r="F54" s="32"/>
      <c r="G54" s="32"/>
      <c r="H54" s="34"/>
      <c r="I54" s="35" t="str">
        <f>IF(AND(ISNUMBER(H54),ISNUMBER('Start here'!$B$15)),'Start here'!$B$15+H54,"")</f>
        <v/>
      </c>
      <c r="J54" s="32"/>
      <c r="K54" s="32"/>
    </row>
    <row r="55" spans="1:11" x14ac:dyDescent="0.25">
      <c r="A55" s="31"/>
      <c r="B55" s="32"/>
      <c r="C55" s="33"/>
      <c r="D55" s="32"/>
      <c r="E55" s="32"/>
      <c r="F55" s="32"/>
      <c r="G55" s="32"/>
      <c r="H55" s="34"/>
      <c r="I55" s="35" t="str">
        <f>IF(AND(ISNUMBER(H55),ISNUMBER('Start here'!$B$15)),'Start here'!$B$15+H55,"")</f>
        <v/>
      </c>
      <c r="J55" s="32"/>
      <c r="K55" s="32"/>
    </row>
    <row r="56" spans="1:11" x14ac:dyDescent="0.25">
      <c r="A56" s="31"/>
      <c r="B56" s="32"/>
      <c r="C56" s="33"/>
      <c r="D56" s="32"/>
      <c r="E56" s="32"/>
      <c r="F56" s="32"/>
      <c r="G56" s="32"/>
      <c r="H56" s="34"/>
      <c r="I56" s="35" t="str">
        <f>IF(AND(ISNUMBER(H56),ISNUMBER('Start here'!$B$15)),'Start here'!$B$15+H56,"")</f>
        <v/>
      </c>
      <c r="J56" s="32"/>
      <c r="K56" s="32"/>
    </row>
    <row r="57" spans="1:11" x14ac:dyDescent="0.25">
      <c r="A57" s="31"/>
      <c r="B57" s="32"/>
      <c r="C57" s="33"/>
      <c r="D57" s="32"/>
      <c r="E57" s="32"/>
      <c r="F57" s="32"/>
      <c r="G57" s="32"/>
      <c r="H57" s="34"/>
      <c r="I57" s="35" t="str">
        <f>IF(AND(ISNUMBER(H57),ISNUMBER('Start here'!$B$15)),'Start here'!$B$15+H57,"")</f>
        <v/>
      </c>
      <c r="J57" s="32"/>
      <c r="K57" s="32"/>
    </row>
    <row r="58" spans="1:11" x14ac:dyDescent="0.25">
      <c r="A58" s="31"/>
      <c r="B58" s="32"/>
      <c r="C58" s="33"/>
      <c r="D58" s="32"/>
      <c r="E58" s="32"/>
      <c r="F58" s="32"/>
      <c r="G58" s="32"/>
      <c r="H58" s="34"/>
      <c r="I58" s="35" t="str">
        <f>IF(AND(ISNUMBER(H58),ISNUMBER('Start here'!$B$15)),'Start here'!$B$15+H58,"")</f>
        <v/>
      </c>
      <c r="J58" s="32"/>
      <c r="K58" s="32"/>
    </row>
    <row r="59" spans="1:11" x14ac:dyDescent="0.25">
      <c r="A59" s="31"/>
      <c r="B59" s="32"/>
      <c r="C59" s="33"/>
      <c r="D59" s="32"/>
      <c r="E59" s="32"/>
      <c r="F59" s="32"/>
      <c r="G59" s="32"/>
      <c r="H59" s="34"/>
      <c r="I59" s="35" t="str">
        <f>IF(AND(ISNUMBER(H59),ISNUMBER('Start here'!$B$15)),'Start here'!$B$15+H59,"")</f>
        <v/>
      </c>
      <c r="J59" s="32"/>
      <c r="K59" s="32"/>
    </row>
    <row r="60" spans="1:11" x14ac:dyDescent="0.25">
      <c r="A60" s="31"/>
      <c r="B60" s="32"/>
      <c r="C60" s="33"/>
      <c r="D60" s="32"/>
      <c r="E60" s="32"/>
      <c r="F60" s="32"/>
      <c r="G60" s="32"/>
      <c r="H60" s="34"/>
      <c r="I60" s="35" t="str">
        <f>IF(AND(ISNUMBER(H60),ISNUMBER('Start here'!$B$15)),'Start here'!$B$15+H60,"")</f>
        <v/>
      </c>
      <c r="J60" s="32"/>
      <c r="K60" s="32"/>
    </row>
    <row r="61" spans="1:11" x14ac:dyDescent="0.25">
      <c r="A61" s="31"/>
      <c r="B61" s="32"/>
      <c r="C61" s="33"/>
      <c r="D61" s="32"/>
      <c r="E61" s="32"/>
      <c r="F61" s="32"/>
      <c r="G61" s="32"/>
      <c r="H61" s="34"/>
      <c r="I61" s="35" t="str">
        <f>IF(AND(ISNUMBER(H61),ISNUMBER('Start here'!$B$15)),'Start here'!$B$15+H61,"")</f>
        <v/>
      </c>
      <c r="J61" s="32"/>
      <c r="K61" s="32"/>
    </row>
    <row r="62" spans="1:11" x14ac:dyDescent="0.25">
      <c r="A62" s="31"/>
      <c r="B62" s="32"/>
      <c r="C62" s="33"/>
      <c r="D62" s="32"/>
      <c r="E62" s="32"/>
      <c r="F62" s="32"/>
      <c r="G62" s="32"/>
      <c r="H62" s="34"/>
      <c r="I62" s="35" t="str">
        <f>IF(AND(ISNUMBER(H62),ISNUMBER('Start here'!$B$15)),'Start here'!$B$15+H62,"")</f>
        <v/>
      </c>
      <c r="J62" s="32"/>
      <c r="K62" s="32"/>
    </row>
    <row r="63" spans="1:11" x14ac:dyDescent="0.25">
      <c r="A63" s="31"/>
      <c r="B63" s="32"/>
      <c r="C63" s="33"/>
      <c r="D63" s="32"/>
      <c r="E63" s="32"/>
      <c r="F63" s="32"/>
      <c r="G63" s="32"/>
      <c r="H63" s="34"/>
      <c r="I63" s="35" t="str">
        <f>IF(AND(ISNUMBER(H63),ISNUMBER('Start here'!$B$15)),'Start here'!$B$15+H63,"")</f>
        <v/>
      </c>
      <c r="J63" s="32"/>
      <c r="K63" s="32"/>
    </row>
    <row r="64" spans="1:11" x14ac:dyDescent="0.25">
      <c r="A64" s="31"/>
      <c r="B64" s="32"/>
      <c r="C64" s="33"/>
      <c r="D64" s="32"/>
      <c r="E64" s="32"/>
      <c r="F64" s="32"/>
      <c r="G64" s="32"/>
      <c r="H64" s="34"/>
      <c r="I64" s="35" t="str">
        <f>IF(AND(ISNUMBER(H64),ISNUMBER('Start here'!$B$15)),'Start here'!$B$15+H64,"")</f>
        <v/>
      </c>
      <c r="J64" s="32"/>
      <c r="K64" s="32"/>
    </row>
    <row r="65" spans="1:11" x14ac:dyDescent="0.25">
      <c r="A65" s="31"/>
      <c r="B65" s="32"/>
      <c r="C65" s="33"/>
      <c r="D65" s="32"/>
      <c r="E65" s="32"/>
      <c r="F65" s="32"/>
      <c r="G65" s="32"/>
      <c r="H65" s="34"/>
      <c r="I65" s="35" t="str">
        <f>IF(AND(ISNUMBER(H65),ISNUMBER('Start here'!$B$15)),'Start here'!$B$15+H65,"")</f>
        <v/>
      </c>
      <c r="J65" s="32"/>
      <c r="K65" s="32"/>
    </row>
    <row r="66" spans="1:11" x14ac:dyDescent="0.25">
      <c r="A66" s="31"/>
      <c r="B66" s="32"/>
      <c r="C66" s="33"/>
      <c r="D66" s="32"/>
      <c r="E66" s="32"/>
      <c r="F66" s="32"/>
      <c r="G66" s="32"/>
      <c r="H66" s="34"/>
      <c r="I66" s="35" t="str">
        <f>IF(AND(ISNUMBER(H66),ISNUMBER('Start here'!$B$15)),'Start here'!$B$15+H66,"")</f>
        <v/>
      </c>
      <c r="J66" s="32"/>
      <c r="K66" s="32"/>
    </row>
    <row r="67" spans="1:11" x14ac:dyDescent="0.25">
      <c r="A67" s="31"/>
      <c r="B67" s="32"/>
      <c r="C67" s="33"/>
      <c r="D67" s="32"/>
      <c r="E67" s="32"/>
      <c r="F67" s="32"/>
      <c r="G67" s="32"/>
      <c r="H67" s="34"/>
      <c r="I67" s="35" t="str">
        <f>IF(AND(ISNUMBER(H67),ISNUMBER('Start here'!$B$15)),'Start here'!$B$15+H67,"")</f>
        <v/>
      </c>
      <c r="J67" s="32"/>
      <c r="K67" s="32"/>
    </row>
    <row r="68" spans="1:11" x14ac:dyDescent="0.25">
      <c r="A68" s="31"/>
      <c r="B68" s="32"/>
      <c r="C68" s="33"/>
      <c r="D68" s="32"/>
      <c r="E68" s="32"/>
      <c r="F68" s="32"/>
      <c r="G68" s="32"/>
      <c r="H68" s="34"/>
      <c r="I68" s="35" t="str">
        <f>IF(AND(ISNUMBER(H68),ISNUMBER('Start here'!$B$15)),'Start here'!$B$15+H68,"")</f>
        <v/>
      </c>
      <c r="J68" s="32"/>
      <c r="K68" s="32"/>
    </row>
    <row r="69" spans="1:11" x14ac:dyDescent="0.25">
      <c r="A69" s="31"/>
      <c r="B69" s="32"/>
      <c r="C69" s="33"/>
      <c r="D69" s="32"/>
      <c r="E69" s="32"/>
      <c r="F69" s="32"/>
      <c r="G69" s="32"/>
      <c r="H69" s="34"/>
      <c r="I69" s="35" t="str">
        <f>IF(AND(ISNUMBER(H69),ISNUMBER('Start here'!$B$15)),'Start here'!$B$15+H69,"")</f>
        <v/>
      </c>
      <c r="J69" s="32"/>
      <c r="K69" s="32"/>
    </row>
    <row r="70" spans="1:11" x14ac:dyDescent="0.25">
      <c r="A70" s="31"/>
      <c r="B70" s="32"/>
      <c r="C70" s="33"/>
      <c r="D70" s="32"/>
      <c r="E70" s="32"/>
      <c r="F70" s="32"/>
      <c r="G70" s="32"/>
      <c r="H70" s="34"/>
      <c r="I70" s="35" t="str">
        <f>IF(AND(ISNUMBER(H70),ISNUMBER('Start here'!$B$15)),'Start here'!$B$15+H70,"")</f>
        <v/>
      </c>
      <c r="J70" s="32"/>
      <c r="K70" s="32"/>
    </row>
  </sheetData>
  <autoFilter ref="A4:K70"/>
  <mergeCells count="2">
    <mergeCell ref="A1:K1"/>
    <mergeCell ref="A2:K2"/>
  </mergeCells>
  <conditionalFormatting sqref="J5:J70">
    <cfRule type="containsText" dxfId="27" priority="1">
      <formula>NOT(ISERROR(SEARCH("Done",J5)))</formula>
    </cfRule>
    <cfRule type="containsText" dxfId="28" priority="2">
      <formula>NOT(ISERROR(SEARCH("Blocked",J5)))</formula>
    </cfRule>
    <cfRule type="containsText" dxfId="29" priority="3">
      <formula>NOT(ISERROR(SEARCH("In progress",J5)))</formula>
    </cfRule>
    <cfRule type="containsText" dxfId="30" priority="4">
      <formula>NOT(ISERROR(SEARCH("Not applicable",J5)))</formula>
    </cfRule>
  </conditionalFormatting>
  <dataValidations count="3">
    <dataValidation type="list" allowBlank="1" showErrorMessage="1" errorTitle="Platform" error="Pick a platform from the list." sqref="E5:E70">
      <formula1>"All,Shopify,WooCommerce,Custom,Shopify + WooCommerce,WooCommerce + Custom,Shopify + Custom"</formula1>
    </dataValidation>
    <dataValidation type="whole" allowBlank="1" showErrorMessage="1" errorTitle="Days from launch" error="Enter a whole number: negative before launch (e.g. -14), 0 on launch day, positive after." sqref="H5:H70">
      <formula1>-365</formula1>
      <formula2>365</formula2>
    </dataValidation>
    <dataValidation type="list" allowBlank="1" showErrorMessage="1" errorTitle="Status" error="Pick a status from the list." sqref="J5:J70">
      <formula1>"Not started,In progress,Done,Blocked,Not applicable"</formula1>
    </dataValidation>
  </dataValidations>
  <pageMargins left="0.4" right="0.4" top="0.5" bottom="0.6" header="0.3" footer="0.3"/>
  <pageSetup paperSize="9" orientation="landscape" fitToWidth="1" fitToHeight="0"/>
  <headerFooter>
    <oddFooter>&amp;L&amp;8JIN Design · Free template: jin-design.com/resources/templates/online-store-launch-checklist/&amp;R&amp;8Page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Start here</vt:lpstr>
      <vt:lpstr>Setup</vt:lpstr>
      <vt:lpstr>Catalogue and content</vt:lpstr>
      <vt:lpstr>Checkout and testing</vt:lpstr>
      <vt:lpstr>Test orders</vt:lpstr>
      <vt:lpstr>Tracking</vt:lpstr>
      <vt:lpstr>Launch day</vt:lpstr>
      <vt:lpstr>First 30 days</vt:lpstr>
    </vt:vector>
  </TitlesOfParts>
  <Company>JIN Design</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JIN Design</dc:creator>
  <dc:title>Online store launch checklist</dc:title>
  <dc:subject>Setup, catalogue, checkout testing, GA4 tracking, launch day and first 30 days for an online store in Singapore</dc:subject>
  <dc:description/>
  <cp:keywords/>
  <cp:category/>
  <cp:lastModifiedBy>JIN Design</cp:lastModifiedBy>
  <dcterms:created xsi:type="dcterms:W3CDTF">2026-10-27T01:00:00Z</dcterms:created>
  <dcterms:modified xsi:type="dcterms:W3CDTF">2026-10-27T01:00:00Z</dcterms:modified>
</cp:coreProperties>
</file>